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le\MOC Supreme\MOC Supreme HQ\reports\membership\"/>
    </mc:Choice>
  </mc:AlternateContent>
  <xr:revisionPtr revIDLastSave="0" documentId="13_ncr:1_{CE87E8FA-C073-4CEF-8972-EA2E28D14EE5}" xr6:coauthVersionLast="46" xr6:coauthVersionMax="46" xr10:uidLastSave="{00000000-0000-0000-0000-000000000000}"/>
  <workbookProtection workbookPassword="C4DA" lockStructure="1"/>
  <bookViews>
    <workbookView xWindow="-120" yWindow="-120" windowWidth="24240" windowHeight="13740" tabRatio="603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Standings!$A$4:$L$74</definedName>
    <definedName name="_xlnm.Print_Titles" localSheetId="13">P!$2:$2</definedName>
    <definedName name="_xlnm.Print_Titles" localSheetId="20">Totals!$2:$2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F12" i="18" l="1"/>
  <c r="BS56" i="14" l="1"/>
  <c r="AY55" i="14"/>
  <c r="BD55" i="14" s="1"/>
  <c r="BI55" i="14" s="1"/>
  <c r="BN55" i="14" s="1"/>
  <c r="BS55" i="14" s="1"/>
  <c r="AT55" i="14"/>
  <c r="AO55" i="14"/>
  <c r="P13" i="2" l="1"/>
  <c r="I20" i="19" l="1"/>
  <c r="F20" i="19"/>
  <c r="AJ9" i="18"/>
  <c r="AE9" i="18"/>
  <c r="AE10" i="18"/>
  <c r="AJ10" i="18" s="1"/>
  <c r="Z9" i="18"/>
  <c r="Z10" i="18"/>
  <c r="U9" i="18"/>
  <c r="U10" i="18"/>
  <c r="P10" i="18"/>
  <c r="P9" i="18"/>
  <c r="F10" i="18"/>
  <c r="H12" i="18"/>
  <c r="E12" i="18"/>
  <c r="P27" i="16"/>
  <c r="U27" i="16" s="1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I27" i="16"/>
  <c r="F27" i="16"/>
  <c r="BS48" i="15"/>
  <c r="G48" i="15" s="1"/>
  <c r="BN48" i="15"/>
  <c r="BI48" i="15"/>
  <c r="BD48" i="15"/>
  <c r="AY48" i="15"/>
  <c r="AT48" i="15"/>
  <c r="AO48" i="15"/>
  <c r="AJ48" i="15"/>
  <c r="AE48" i="15"/>
  <c r="Z48" i="15"/>
  <c r="U48" i="15"/>
  <c r="P48" i="15"/>
  <c r="I48" i="15"/>
  <c r="F48" i="15"/>
  <c r="BS68" i="14"/>
  <c r="BN68" i="14"/>
  <c r="BI68" i="14"/>
  <c r="BD68" i="14"/>
  <c r="AY68" i="14"/>
  <c r="AT68" i="14"/>
  <c r="AO68" i="14"/>
  <c r="AJ68" i="14"/>
  <c r="AE68" i="14"/>
  <c r="Z68" i="14"/>
  <c r="U68" i="14"/>
  <c r="P68" i="14"/>
  <c r="I68" i="14"/>
  <c r="BS66" i="14"/>
  <c r="BN66" i="14"/>
  <c r="BI66" i="14"/>
  <c r="BD66" i="14"/>
  <c r="AY66" i="14"/>
  <c r="AT66" i="14"/>
  <c r="AO66" i="14"/>
  <c r="AJ66" i="14"/>
  <c r="AE66" i="14"/>
  <c r="Z66" i="14"/>
  <c r="U66" i="14"/>
  <c r="P66" i="14"/>
  <c r="I66" i="14"/>
  <c r="F66" i="14"/>
  <c r="I7" i="14"/>
  <c r="P7" i="14"/>
  <c r="U7" i="14" s="1"/>
  <c r="Z7" i="14" s="1"/>
  <c r="AE7" i="14" s="1"/>
  <c r="AJ7" i="14" s="1"/>
  <c r="AO7" i="14" s="1"/>
  <c r="AT7" i="14" s="1"/>
  <c r="AY7" i="14" s="1"/>
  <c r="F7" i="14"/>
  <c r="G66" i="14" l="1"/>
  <c r="F34" i="2"/>
  <c r="P17" i="2" l="1"/>
  <c r="U17" i="2" s="1"/>
  <c r="Z17" i="2" s="1"/>
  <c r="AE17" i="2" s="1"/>
  <c r="AJ17" i="2" s="1"/>
  <c r="AO17" i="2" s="1"/>
  <c r="AT17" i="2" s="1"/>
  <c r="AY17" i="2" s="1"/>
  <c r="F21" i="11" l="1"/>
  <c r="F20" i="11"/>
  <c r="F68" i="14" l="1"/>
  <c r="G68" i="14" s="1"/>
  <c r="C52" i="14" l="1"/>
  <c r="P20" i="14" l="1"/>
  <c r="BD7" i="14" l="1"/>
  <c r="BI7" i="14" s="1"/>
  <c r="BN7" i="14" s="1"/>
  <c r="BS7" i="14" s="1"/>
  <c r="G7" i="14" s="1"/>
  <c r="I10" i="18" l="1"/>
  <c r="F20" i="21" l="1"/>
  <c r="C12" i="18" l="1"/>
  <c r="F16" i="12" l="1"/>
  <c r="I16" i="12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l="1"/>
  <c r="I59" i="15"/>
  <c r="C70" i="15" l="1"/>
  <c r="P20" i="19" l="1"/>
  <c r="U20" i="19" s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P3" i="14" l="1"/>
  <c r="P11" i="19" l="1"/>
  <c r="P8" i="11" l="1"/>
  <c r="U8" i="11" s="1"/>
  <c r="Z8" i="11" s="1"/>
  <c r="AE8" i="11" s="1"/>
  <c r="AJ8" i="11" s="1"/>
  <c r="AO8" i="11" s="1"/>
  <c r="AT8" i="11" s="1"/>
  <c r="AY8" i="11" s="1"/>
  <c r="BD8" i="11" s="1"/>
  <c r="P4" i="6"/>
  <c r="U4" i="6" s="1"/>
  <c r="Z4" i="6" s="1"/>
  <c r="AE4" i="6" s="1"/>
  <c r="AJ4" i="6" s="1"/>
  <c r="AO4" i="6" s="1"/>
  <c r="AT4" i="6" s="1"/>
  <c r="AY4" i="6" s="1"/>
  <c r="P24" i="5"/>
  <c r="U24" i="5" s="1"/>
  <c r="Z24" i="5" s="1"/>
  <c r="AE24" i="5" s="1"/>
  <c r="AJ24" i="5" s="1"/>
  <c r="AO24" i="5" s="1"/>
  <c r="AT24" i="5" s="1"/>
  <c r="AY24" i="5" s="1"/>
  <c r="BD24" i="5" s="1"/>
  <c r="F59" i="15"/>
  <c r="I4" i="8"/>
  <c r="P4" i="8"/>
  <c r="U4" i="8" s="1"/>
  <c r="Z4" i="8" s="1"/>
  <c r="AE4" i="8" s="1"/>
  <c r="I42" i="16" l="1"/>
  <c r="P42" i="16"/>
  <c r="U42" i="16" s="1"/>
  <c r="Z42" i="16" s="1"/>
  <c r="AE42" i="16" s="1"/>
  <c r="AJ42" i="16" s="1"/>
  <c r="F30" i="14"/>
  <c r="I34" i="2"/>
  <c r="F42" i="16" l="1"/>
  <c r="I12" i="11"/>
  <c r="I4" i="7"/>
  <c r="J60" i="4" l="1"/>
  <c r="J61" i="4"/>
  <c r="J59" i="4"/>
  <c r="F60" i="4"/>
  <c r="F61" i="4"/>
  <c r="F59" i="4"/>
  <c r="E60" i="4"/>
  <c r="E61" i="4"/>
  <c r="E59" i="4"/>
  <c r="D59" i="4" l="1"/>
  <c r="K59" i="4" s="1"/>
  <c r="D61" i="4"/>
  <c r="K61" i="4" s="1"/>
  <c r="D60" i="4"/>
  <c r="K60" i="4" s="1"/>
  <c r="AO42" i="16" l="1"/>
  <c r="AT42" i="16" s="1"/>
  <c r="AY42" i="16" s="1"/>
  <c r="BD42" i="16" s="1"/>
  <c r="BI42" i="16" s="1"/>
  <c r="BN42" i="16" s="1"/>
  <c r="BS42" i="16" s="1"/>
  <c r="G42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C36" i="2"/>
  <c r="G34" i="2" l="1"/>
  <c r="S24" i="8"/>
  <c r="T24" i="8"/>
  <c r="R24" i="8"/>
  <c r="W24" i="8"/>
  <c r="X24" i="8"/>
  <c r="Y24" i="8"/>
  <c r="V24" i="8"/>
  <c r="AB24" i="8"/>
  <c r="AC24" i="8"/>
  <c r="AD24" i="8"/>
  <c r="AA24" i="8"/>
  <c r="AG24" i="8"/>
  <c r="AH24" i="8"/>
  <c r="AI24" i="8"/>
  <c r="AF24" i="8"/>
  <c r="AK24" i="8"/>
  <c r="BP24" i="8"/>
  <c r="BQ24" i="8"/>
  <c r="BR24" i="8"/>
  <c r="BO24" i="8"/>
  <c r="BK24" i="8"/>
  <c r="BL24" i="8"/>
  <c r="BM24" i="8"/>
  <c r="BJ24" i="8"/>
  <c r="BF24" i="8"/>
  <c r="BG24" i="8"/>
  <c r="BH24" i="8"/>
  <c r="BE24" i="8"/>
  <c r="BA24" i="8"/>
  <c r="BB24" i="8"/>
  <c r="BC24" i="8"/>
  <c r="AZ24" i="8"/>
  <c r="AV24" i="8"/>
  <c r="AW24" i="8"/>
  <c r="AX24" i="8"/>
  <c r="AU24" i="8"/>
  <c r="AQ24" i="8"/>
  <c r="AR24" i="8"/>
  <c r="AS24" i="8"/>
  <c r="AP24" i="8"/>
  <c r="AN24" i="8"/>
  <c r="AM24" i="8"/>
  <c r="AL24" i="8"/>
  <c r="AJ4" i="8"/>
  <c r="AO4" i="8" s="1"/>
  <c r="AT4" i="8" s="1"/>
  <c r="AY4" i="8" s="1"/>
  <c r="BD4" i="8" s="1"/>
  <c r="BI4" i="8" s="1"/>
  <c r="BN4" i="8" s="1"/>
  <c r="BS4" i="8" s="1"/>
  <c r="F4" i="8"/>
  <c r="G4" i="8" l="1"/>
  <c r="P59" i="15"/>
  <c r="U59" i="15" s="1"/>
  <c r="Z59" i="15" s="1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N24" i="8" l="1"/>
  <c r="O24" i="8"/>
  <c r="M24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F4" i="14"/>
  <c r="G4" i="14" l="1"/>
  <c r="P3" i="16"/>
  <c r="E17" i="15" l="1"/>
  <c r="F17" i="15" s="1"/>
  <c r="E13" i="15"/>
  <c r="P30" i="14" l="1"/>
  <c r="U30" i="14" s="1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I30" i="14"/>
  <c r="J63" i="4" l="1"/>
  <c r="J62" i="4"/>
  <c r="F8" i="20"/>
  <c r="I8" i="20"/>
  <c r="P8" i="20"/>
  <c r="U8" i="20" s="1"/>
  <c r="Z8" i="20" s="1"/>
  <c r="AE8" i="20" s="1"/>
  <c r="AJ8" i="20" s="1"/>
  <c r="AO8" i="20" s="1"/>
  <c r="AT8" i="20" s="1"/>
  <c r="AY8" i="20" s="1"/>
  <c r="BD8" i="20" s="1"/>
  <c r="F19" i="16"/>
  <c r="I19" i="16"/>
  <c r="H8" i="6"/>
  <c r="J54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H21" i="16" l="1"/>
  <c r="P19" i="16" l="1"/>
  <c r="U19" i="16" s="1"/>
  <c r="Z19" i="16" s="1"/>
  <c r="AE19" i="16" s="1"/>
  <c r="P18" i="16"/>
  <c r="U18" i="16" s="1"/>
  <c r="Z18" i="16" s="1"/>
  <c r="AE18" i="16" s="1"/>
  <c r="AJ18" i="16" s="1"/>
  <c r="AO18" i="16" s="1"/>
  <c r="I18" i="16"/>
  <c r="F18" i="16"/>
  <c r="F13" i="15" l="1"/>
  <c r="I27" i="17" l="1"/>
  <c r="I28" i="17"/>
  <c r="I23" i="17"/>
  <c r="I19" i="17"/>
  <c r="F10" i="17" l="1"/>
  <c r="I10" i="17"/>
  <c r="F28" i="17"/>
  <c r="F19" i="17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F71" i="14"/>
  <c r="F42" i="14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1" i="17" l="1"/>
  <c r="E31" i="17"/>
  <c r="P28" i="17"/>
  <c r="U28" i="17" s="1"/>
  <c r="N30" i="17"/>
  <c r="O30" i="17"/>
  <c r="Q30" i="17"/>
  <c r="R30" i="17"/>
  <c r="S30" i="17"/>
  <c r="T30" i="17"/>
  <c r="V30" i="17"/>
  <c r="W30" i="17"/>
  <c r="X30" i="17"/>
  <c r="Y30" i="17"/>
  <c r="AA30" i="17"/>
  <c r="AB30" i="17"/>
  <c r="AC30" i="17"/>
  <c r="AD30" i="17"/>
  <c r="AF30" i="17"/>
  <c r="AG30" i="17"/>
  <c r="AH30" i="17"/>
  <c r="AI30" i="17"/>
  <c r="AK30" i="17"/>
  <c r="AL30" i="17"/>
  <c r="AM30" i="17"/>
  <c r="AN30" i="17"/>
  <c r="AP30" i="17"/>
  <c r="AQ30" i="17"/>
  <c r="AR30" i="17"/>
  <c r="AS30" i="17"/>
  <c r="AU30" i="17"/>
  <c r="AV30" i="17"/>
  <c r="AW30" i="17"/>
  <c r="AX30" i="17"/>
  <c r="AZ30" i="17"/>
  <c r="BA30" i="17"/>
  <c r="BB30" i="17"/>
  <c r="BC30" i="17"/>
  <c r="BE30" i="17"/>
  <c r="BF30" i="17"/>
  <c r="BG30" i="17"/>
  <c r="BH30" i="17"/>
  <c r="BJ30" i="17"/>
  <c r="BK30" i="17"/>
  <c r="BL30" i="17"/>
  <c r="BM30" i="17"/>
  <c r="BO30" i="17"/>
  <c r="BP30" i="17"/>
  <c r="BQ30" i="17"/>
  <c r="BR30" i="17"/>
  <c r="M30" i="17"/>
  <c r="C31" i="17"/>
  <c r="C45" i="16"/>
  <c r="Z28" i="17" l="1"/>
  <c r="AE28" i="17" s="1"/>
  <c r="AJ28" i="17" s="1"/>
  <c r="N44" i="16"/>
  <c r="O44" i="16"/>
  <c r="Q44" i="16"/>
  <c r="R44" i="16"/>
  <c r="S44" i="16"/>
  <c r="T44" i="16"/>
  <c r="V44" i="16"/>
  <c r="W44" i="16"/>
  <c r="X44" i="16"/>
  <c r="Y44" i="16"/>
  <c r="AA44" i="16"/>
  <c r="AB44" i="16"/>
  <c r="AC44" i="16"/>
  <c r="AD44" i="16"/>
  <c r="AF44" i="16"/>
  <c r="AG44" i="16"/>
  <c r="AH44" i="16"/>
  <c r="AI44" i="16"/>
  <c r="AK44" i="16"/>
  <c r="AL44" i="16"/>
  <c r="AM44" i="16"/>
  <c r="AN44" i="16"/>
  <c r="AP44" i="16"/>
  <c r="AQ44" i="16"/>
  <c r="AR44" i="16"/>
  <c r="AS44" i="16"/>
  <c r="AU44" i="16"/>
  <c r="AV44" i="16"/>
  <c r="AW44" i="16"/>
  <c r="AX44" i="16"/>
  <c r="AZ44" i="16"/>
  <c r="BA44" i="16"/>
  <c r="BB44" i="16"/>
  <c r="BC44" i="16"/>
  <c r="BE44" i="16"/>
  <c r="BF44" i="16"/>
  <c r="BG44" i="16"/>
  <c r="BH44" i="16"/>
  <c r="BJ44" i="16"/>
  <c r="BK44" i="16"/>
  <c r="BL44" i="16"/>
  <c r="BM44" i="16"/>
  <c r="BO44" i="16"/>
  <c r="BP44" i="16"/>
  <c r="BQ44" i="16"/>
  <c r="BR44" i="16"/>
  <c r="M44" i="16"/>
  <c r="J45" i="16"/>
  <c r="H45" i="16"/>
  <c r="E45" i="16"/>
  <c r="AO28" i="17" l="1"/>
  <c r="AT28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8" i="17" l="1"/>
  <c r="P19" i="17"/>
  <c r="U19" i="17" s="1"/>
  <c r="Z19" i="17" s="1"/>
  <c r="AE19" i="17" s="1"/>
  <c r="AJ19" i="17" s="1"/>
  <c r="AO19" i="17" s="1"/>
  <c r="AT19" i="17" s="1"/>
  <c r="AY19" i="17" s="1"/>
  <c r="BD19" i="17" s="1"/>
  <c r="BI19" i="17" s="1"/>
  <c r="BN19" i="17" s="1"/>
  <c r="BS19" i="17" s="1"/>
  <c r="G19" i="17" s="1"/>
  <c r="BD28" i="17" l="1"/>
  <c r="H17" i="15"/>
  <c r="I17" i="15" s="1"/>
  <c r="H13" i="15"/>
  <c r="I13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28" i="17" l="1"/>
  <c r="F63" i="4"/>
  <c r="F62" i="4"/>
  <c r="E63" i="4"/>
  <c r="E62" i="4"/>
  <c r="D63" i="4"/>
  <c r="D62" i="4"/>
  <c r="BN28" i="17" l="1"/>
  <c r="K63" i="4"/>
  <c r="K62" i="4"/>
  <c r="Q78" i="15"/>
  <c r="R78" i="15"/>
  <c r="S78" i="15"/>
  <c r="T78" i="15"/>
  <c r="V78" i="15"/>
  <c r="W78" i="15"/>
  <c r="X78" i="15"/>
  <c r="Y78" i="15"/>
  <c r="AA78" i="15"/>
  <c r="AB78" i="15"/>
  <c r="AC78" i="15"/>
  <c r="AD78" i="15"/>
  <c r="AF78" i="15"/>
  <c r="AG78" i="15"/>
  <c r="AH78" i="15"/>
  <c r="AI78" i="15"/>
  <c r="AK78" i="15"/>
  <c r="AL78" i="15"/>
  <c r="AM78" i="15"/>
  <c r="AN78" i="15"/>
  <c r="AP78" i="15"/>
  <c r="AQ78" i="15"/>
  <c r="AR78" i="15"/>
  <c r="AS78" i="15"/>
  <c r="AU78" i="15"/>
  <c r="AV78" i="15"/>
  <c r="AW78" i="15"/>
  <c r="AX78" i="15"/>
  <c r="AZ78" i="15"/>
  <c r="BA78" i="15"/>
  <c r="BB78" i="15"/>
  <c r="BC78" i="15"/>
  <c r="BE78" i="15"/>
  <c r="BF78" i="15"/>
  <c r="BG78" i="15"/>
  <c r="BH78" i="15"/>
  <c r="BJ78" i="15"/>
  <c r="BK78" i="15"/>
  <c r="BL78" i="15"/>
  <c r="BM78" i="15"/>
  <c r="BO78" i="15"/>
  <c r="BP78" i="15"/>
  <c r="BQ78" i="15"/>
  <c r="BR78" i="15"/>
  <c r="M78" i="15"/>
  <c r="N78" i="15"/>
  <c r="O78" i="15"/>
  <c r="Q69" i="15"/>
  <c r="R69" i="15"/>
  <c r="S69" i="15"/>
  <c r="T69" i="15"/>
  <c r="V69" i="15"/>
  <c r="W69" i="15"/>
  <c r="X69" i="15"/>
  <c r="Y69" i="15"/>
  <c r="AA69" i="15"/>
  <c r="AB69" i="15"/>
  <c r="AC69" i="15"/>
  <c r="AD69" i="15"/>
  <c r="AF69" i="15"/>
  <c r="AG69" i="15"/>
  <c r="AH69" i="15"/>
  <c r="AI69" i="15"/>
  <c r="AK69" i="15"/>
  <c r="AL69" i="15"/>
  <c r="AM69" i="15"/>
  <c r="AN69" i="15"/>
  <c r="AP69" i="15"/>
  <c r="AQ69" i="15"/>
  <c r="AR69" i="15"/>
  <c r="AS69" i="15"/>
  <c r="AU69" i="15"/>
  <c r="AV69" i="15"/>
  <c r="AW69" i="15"/>
  <c r="AX69" i="15"/>
  <c r="AZ69" i="15"/>
  <c r="BA69" i="15"/>
  <c r="BB69" i="15"/>
  <c r="BC69" i="15"/>
  <c r="BE69" i="15"/>
  <c r="BF69" i="15"/>
  <c r="BG69" i="15"/>
  <c r="BH69" i="15"/>
  <c r="BJ69" i="15"/>
  <c r="BK69" i="15"/>
  <c r="BL69" i="15"/>
  <c r="BM69" i="15"/>
  <c r="BO69" i="15"/>
  <c r="BP69" i="15"/>
  <c r="BQ69" i="15"/>
  <c r="BR69" i="15"/>
  <c r="M69" i="15"/>
  <c r="N69" i="15"/>
  <c r="O69" i="15"/>
  <c r="Q55" i="15"/>
  <c r="R55" i="15"/>
  <c r="S55" i="15"/>
  <c r="T55" i="15"/>
  <c r="V55" i="15"/>
  <c r="W55" i="15"/>
  <c r="X55" i="15"/>
  <c r="Y55" i="15"/>
  <c r="AA55" i="15"/>
  <c r="AB55" i="15"/>
  <c r="AC55" i="15"/>
  <c r="AD55" i="15"/>
  <c r="AF55" i="15"/>
  <c r="AG55" i="15"/>
  <c r="AH55" i="15"/>
  <c r="AI55" i="15"/>
  <c r="AK55" i="15"/>
  <c r="AL55" i="15"/>
  <c r="AM55" i="15"/>
  <c r="AN55" i="15"/>
  <c r="AP55" i="15"/>
  <c r="AQ55" i="15"/>
  <c r="AR55" i="15"/>
  <c r="AS55" i="15"/>
  <c r="AU55" i="15"/>
  <c r="AV55" i="15"/>
  <c r="AW55" i="15"/>
  <c r="AX55" i="15"/>
  <c r="AZ55" i="15"/>
  <c r="BA55" i="15"/>
  <c r="BB55" i="15"/>
  <c r="BC55" i="15"/>
  <c r="BE55" i="15"/>
  <c r="BF55" i="15"/>
  <c r="BG55" i="15"/>
  <c r="BH55" i="15"/>
  <c r="BJ55" i="15"/>
  <c r="BK55" i="15"/>
  <c r="BL55" i="15"/>
  <c r="BM55" i="15"/>
  <c r="BO55" i="15"/>
  <c r="BP55" i="15"/>
  <c r="BQ55" i="15"/>
  <c r="BR55" i="15"/>
  <c r="M55" i="15"/>
  <c r="N55" i="15"/>
  <c r="O55" i="15"/>
  <c r="Q43" i="15"/>
  <c r="R43" i="15"/>
  <c r="S43" i="15"/>
  <c r="T43" i="15"/>
  <c r="V43" i="15"/>
  <c r="W43" i="15"/>
  <c r="X43" i="15"/>
  <c r="Y43" i="15"/>
  <c r="AA43" i="15"/>
  <c r="AB43" i="15"/>
  <c r="AC43" i="15"/>
  <c r="AD43" i="15"/>
  <c r="AF43" i="15"/>
  <c r="AG43" i="15"/>
  <c r="AH43" i="15"/>
  <c r="AI43" i="15"/>
  <c r="AK43" i="15"/>
  <c r="AL43" i="15"/>
  <c r="AM43" i="15"/>
  <c r="AN43" i="15"/>
  <c r="AP43" i="15"/>
  <c r="AQ43" i="15"/>
  <c r="AR43" i="15"/>
  <c r="AS43" i="15"/>
  <c r="AU43" i="15"/>
  <c r="AV43" i="15"/>
  <c r="AW43" i="15"/>
  <c r="AX43" i="15"/>
  <c r="AZ43" i="15"/>
  <c r="BA43" i="15"/>
  <c r="BB43" i="15"/>
  <c r="BC43" i="15"/>
  <c r="BE43" i="15"/>
  <c r="BF43" i="15"/>
  <c r="BG43" i="15"/>
  <c r="BH43" i="15"/>
  <c r="BJ43" i="15"/>
  <c r="BK43" i="15"/>
  <c r="BL43" i="15"/>
  <c r="BM43" i="15"/>
  <c r="BO43" i="15"/>
  <c r="BP43" i="15"/>
  <c r="BQ43" i="15"/>
  <c r="BR43" i="15"/>
  <c r="M43" i="15"/>
  <c r="N43" i="15"/>
  <c r="O43" i="15"/>
  <c r="Q34" i="15"/>
  <c r="R34" i="15"/>
  <c r="S34" i="15"/>
  <c r="T34" i="15"/>
  <c r="V34" i="15"/>
  <c r="W34" i="15"/>
  <c r="X34" i="15"/>
  <c r="Y34" i="15"/>
  <c r="AA34" i="15"/>
  <c r="AB34" i="15"/>
  <c r="AC34" i="15"/>
  <c r="AD34" i="15"/>
  <c r="AF34" i="15"/>
  <c r="AG34" i="15"/>
  <c r="AH34" i="15"/>
  <c r="AI34" i="15"/>
  <c r="AK34" i="15"/>
  <c r="AL34" i="15"/>
  <c r="AM34" i="15"/>
  <c r="AN34" i="15"/>
  <c r="AP34" i="15"/>
  <c r="AQ34" i="15"/>
  <c r="AR34" i="15"/>
  <c r="AS34" i="15"/>
  <c r="AU34" i="15"/>
  <c r="AV34" i="15"/>
  <c r="AW34" i="15"/>
  <c r="AX34" i="15"/>
  <c r="AZ34" i="15"/>
  <c r="BA34" i="15"/>
  <c r="BB34" i="15"/>
  <c r="BC34" i="15"/>
  <c r="BE34" i="15"/>
  <c r="BF34" i="15"/>
  <c r="BG34" i="15"/>
  <c r="BH34" i="15"/>
  <c r="BJ34" i="15"/>
  <c r="BK34" i="15"/>
  <c r="BL34" i="15"/>
  <c r="BM34" i="15"/>
  <c r="BO34" i="15"/>
  <c r="BP34" i="15"/>
  <c r="BQ34" i="15"/>
  <c r="BR34" i="15"/>
  <c r="M34" i="15"/>
  <c r="N34" i="15"/>
  <c r="O34" i="15"/>
  <c r="Q22" i="15"/>
  <c r="R22" i="15"/>
  <c r="S22" i="15"/>
  <c r="T22" i="15"/>
  <c r="V22" i="15"/>
  <c r="W22" i="15"/>
  <c r="X22" i="15"/>
  <c r="Y22" i="15"/>
  <c r="AA22" i="15"/>
  <c r="AB22" i="15"/>
  <c r="AC22" i="15"/>
  <c r="AD22" i="15"/>
  <c r="AF22" i="15"/>
  <c r="AG22" i="15"/>
  <c r="AH22" i="15"/>
  <c r="AI22" i="15"/>
  <c r="AK22" i="15"/>
  <c r="AL22" i="15"/>
  <c r="AM22" i="15"/>
  <c r="AN22" i="15"/>
  <c r="AP22" i="15"/>
  <c r="AQ22" i="15"/>
  <c r="AR22" i="15"/>
  <c r="AS22" i="15"/>
  <c r="AU22" i="15"/>
  <c r="AV22" i="15"/>
  <c r="AW22" i="15"/>
  <c r="AX22" i="15"/>
  <c r="AZ22" i="15"/>
  <c r="BA22" i="15"/>
  <c r="BB22" i="15"/>
  <c r="BC22" i="15"/>
  <c r="BE22" i="15"/>
  <c r="BF22" i="15"/>
  <c r="BG22" i="15"/>
  <c r="BH22" i="15"/>
  <c r="BJ22" i="15"/>
  <c r="BK22" i="15"/>
  <c r="BL22" i="15"/>
  <c r="BM22" i="15"/>
  <c r="BO22" i="15"/>
  <c r="BP22" i="15"/>
  <c r="BQ22" i="15"/>
  <c r="BR22" i="15"/>
  <c r="M22" i="15"/>
  <c r="N22" i="15"/>
  <c r="O22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1" i="15"/>
  <c r="P13" i="15" s="1"/>
  <c r="P10" i="15"/>
  <c r="U10" i="15" s="1"/>
  <c r="Z10" i="15" s="1"/>
  <c r="AE10" i="15" s="1"/>
  <c r="P21" i="15"/>
  <c r="P20" i="15"/>
  <c r="P19" i="15"/>
  <c r="U19" i="15" s="1"/>
  <c r="Z19" i="15" s="1"/>
  <c r="P27" i="15"/>
  <c r="P28" i="15"/>
  <c r="P29" i="15"/>
  <c r="P30" i="15"/>
  <c r="P31" i="15"/>
  <c r="P32" i="15"/>
  <c r="P33" i="15"/>
  <c r="P26" i="15"/>
  <c r="P25" i="15"/>
  <c r="P39" i="15"/>
  <c r="P40" i="15"/>
  <c r="P41" i="15"/>
  <c r="P42" i="15"/>
  <c r="P38" i="15"/>
  <c r="P37" i="15"/>
  <c r="U37" i="15" s="1"/>
  <c r="P49" i="15"/>
  <c r="P50" i="15"/>
  <c r="P51" i="15"/>
  <c r="P52" i="15"/>
  <c r="P53" i="15"/>
  <c r="P54" i="15"/>
  <c r="P47" i="15"/>
  <c r="P46" i="15"/>
  <c r="U46" i="15" s="1"/>
  <c r="P61" i="15"/>
  <c r="P62" i="15"/>
  <c r="P63" i="15"/>
  <c r="P64" i="15"/>
  <c r="P65" i="15"/>
  <c r="P66" i="15"/>
  <c r="P67" i="15"/>
  <c r="P68" i="15"/>
  <c r="P60" i="15"/>
  <c r="P58" i="15"/>
  <c r="U58" i="15" s="1"/>
  <c r="P74" i="15"/>
  <c r="P75" i="15"/>
  <c r="P76" i="15"/>
  <c r="P77" i="15"/>
  <c r="P73" i="15"/>
  <c r="P72" i="15"/>
  <c r="U72" i="15" s="1"/>
  <c r="H8" i="15"/>
  <c r="H23" i="15"/>
  <c r="H35" i="15"/>
  <c r="H44" i="15"/>
  <c r="H56" i="15"/>
  <c r="H70" i="15"/>
  <c r="H79" i="15"/>
  <c r="I4" i="15"/>
  <c r="I5" i="15"/>
  <c r="I6" i="15"/>
  <c r="I10" i="15"/>
  <c r="I11" i="15"/>
  <c r="G62" i="4" s="1"/>
  <c r="H62" i="4" s="1"/>
  <c r="I15" i="15"/>
  <c r="I20" i="15"/>
  <c r="I21" i="15"/>
  <c r="I26" i="15"/>
  <c r="I27" i="15"/>
  <c r="I28" i="15"/>
  <c r="I29" i="15"/>
  <c r="I30" i="15"/>
  <c r="I31" i="15"/>
  <c r="I32" i="15"/>
  <c r="I33" i="15"/>
  <c r="I38" i="15"/>
  <c r="I39" i="15"/>
  <c r="I40" i="15"/>
  <c r="I41" i="15"/>
  <c r="I42" i="15"/>
  <c r="I47" i="15"/>
  <c r="I49" i="15"/>
  <c r="I50" i="15"/>
  <c r="I51" i="15"/>
  <c r="I52" i="15"/>
  <c r="I53" i="15"/>
  <c r="I54" i="15"/>
  <c r="I60" i="15"/>
  <c r="I61" i="15"/>
  <c r="I62" i="15"/>
  <c r="I63" i="15"/>
  <c r="I64" i="15"/>
  <c r="I65" i="15"/>
  <c r="I66" i="15"/>
  <c r="I67" i="15"/>
  <c r="I68" i="15"/>
  <c r="I73" i="15"/>
  <c r="I74" i="15"/>
  <c r="I75" i="15"/>
  <c r="I76" i="15"/>
  <c r="I77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4" i="18"/>
  <c r="P3" i="18"/>
  <c r="I4" i="18"/>
  <c r="I5" i="18"/>
  <c r="I6" i="18"/>
  <c r="I7" i="18"/>
  <c r="I8" i="18"/>
  <c r="I9" i="18"/>
  <c r="Q23" i="19"/>
  <c r="R23" i="19"/>
  <c r="S23" i="19"/>
  <c r="T23" i="19"/>
  <c r="V23" i="19"/>
  <c r="W23" i="19"/>
  <c r="X23" i="19"/>
  <c r="Y23" i="19"/>
  <c r="AA23" i="19"/>
  <c r="AB23" i="19"/>
  <c r="AC23" i="19"/>
  <c r="AD23" i="19"/>
  <c r="AF23" i="19"/>
  <c r="AG23" i="19"/>
  <c r="AH23" i="19"/>
  <c r="AI23" i="19"/>
  <c r="AK23" i="19"/>
  <c r="AL23" i="19"/>
  <c r="AM23" i="19"/>
  <c r="AN23" i="19"/>
  <c r="AP23" i="19"/>
  <c r="AQ23" i="19"/>
  <c r="AR23" i="19"/>
  <c r="AS23" i="19"/>
  <c r="AU23" i="19"/>
  <c r="AV23" i="19"/>
  <c r="AW23" i="19"/>
  <c r="AX23" i="19"/>
  <c r="AZ23" i="19"/>
  <c r="BA23" i="19"/>
  <c r="BB23" i="19"/>
  <c r="BC23" i="19"/>
  <c r="BE23" i="19"/>
  <c r="BF23" i="19"/>
  <c r="BG23" i="19"/>
  <c r="BH23" i="19"/>
  <c r="BJ23" i="19"/>
  <c r="BK23" i="19"/>
  <c r="BL23" i="19"/>
  <c r="BM23" i="19"/>
  <c r="BO23" i="19"/>
  <c r="BP23" i="19"/>
  <c r="BQ23" i="19"/>
  <c r="BR23" i="19"/>
  <c r="P12" i="19"/>
  <c r="P13" i="19"/>
  <c r="P14" i="19"/>
  <c r="P15" i="19"/>
  <c r="P16" i="19"/>
  <c r="P17" i="19"/>
  <c r="P18" i="19"/>
  <c r="P19" i="19"/>
  <c r="P21" i="19"/>
  <c r="U21" i="19" s="1"/>
  <c r="P22" i="19"/>
  <c r="U22" i="19" s="1"/>
  <c r="H24" i="19"/>
  <c r="U11" i="19"/>
  <c r="I12" i="19"/>
  <c r="I13" i="19"/>
  <c r="I14" i="19"/>
  <c r="I15" i="19"/>
  <c r="I16" i="19"/>
  <c r="I17" i="19"/>
  <c r="I18" i="19"/>
  <c r="I19" i="19"/>
  <c r="I21" i="19"/>
  <c r="I22" i="19"/>
  <c r="Q8" i="19"/>
  <c r="R8" i="19"/>
  <c r="S8" i="19"/>
  <c r="T8" i="19"/>
  <c r="V8" i="19"/>
  <c r="W8" i="19"/>
  <c r="X8" i="19"/>
  <c r="Y8" i="19"/>
  <c r="AA8" i="19"/>
  <c r="AB8" i="19"/>
  <c r="AC8" i="19"/>
  <c r="AD8" i="19"/>
  <c r="AF8" i="19"/>
  <c r="AG8" i="19"/>
  <c r="AH8" i="19"/>
  <c r="AI8" i="19"/>
  <c r="AK8" i="19"/>
  <c r="AL8" i="19"/>
  <c r="AM8" i="19"/>
  <c r="AN8" i="19"/>
  <c r="AP8" i="19"/>
  <c r="AQ8" i="19"/>
  <c r="AR8" i="19"/>
  <c r="AS8" i="19"/>
  <c r="AU8" i="19"/>
  <c r="AV8" i="19"/>
  <c r="AW8" i="19"/>
  <c r="AX8" i="19"/>
  <c r="AZ8" i="19"/>
  <c r="BA8" i="19"/>
  <c r="BB8" i="19"/>
  <c r="BC8" i="19"/>
  <c r="BE8" i="19"/>
  <c r="BF8" i="19"/>
  <c r="BG8" i="19"/>
  <c r="BH8" i="19"/>
  <c r="BJ8" i="19"/>
  <c r="BK8" i="19"/>
  <c r="BL8" i="19"/>
  <c r="BM8" i="19"/>
  <c r="BO8" i="19"/>
  <c r="BP8" i="19"/>
  <c r="BQ8" i="19"/>
  <c r="BR8" i="19"/>
  <c r="P4" i="19"/>
  <c r="P5" i="19"/>
  <c r="P6" i="19"/>
  <c r="P7" i="19"/>
  <c r="P3" i="19"/>
  <c r="U3" i="19" s="1"/>
  <c r="Z3" i="19" s="1"/>
  <c r="H9" i="19"/>
  <c r="I4" i="19"/>
  <c r="I5" i="19"/>
  <c r="I6" i="19"/>
  <c r="I7" i="19"/>
  <c r="Q12" i="20"/>
  <c r="R12" i="20"/>
  <c r="S12" i="20"/>
  <c r="T12" i="20"/>
  <c r="V12" i="20"/>
  <c r="W12" i="20"/>
  <c r="X12" i="20"/>
  <c r="Y12" i="20"/>
  <c r="AA12" i="20"/>
  <c r="AB12" i="20"/>
  <c r="AC12" i="20"/>
  <c r="AD12" i="20"/>
  <c r="AF12" i="20"/>
  <c r="AG12" i="20"/>
  <c r="AH12" i="20"/>
  <c r="AI12" i="20"/>
  <c r="AK12" i="20"/>
  <c r="AL12" i="20"/>
  <c r="AM12" i="20"/>
  <c r="AN12" i="20"/>
  <c r="AP12" i="20"/>
  <c r="AQ12" i="20"/>
  <c r="AR12" i="20"/>
  <c r="AS12" i="20"/>
  <c r="AU12" i="20"/>
  <c r="AV12" i="20"/>
  <c r="AW12" i="20"/>
  <c r="AX12" i="20"/>
  <c r="AZ12" i="20"/>
  <c r="BA12" i="20"/>
  <c r="BB12" i="20"/>
  <c r="BC12" i="20"/>
  <c r="BE12" i="20"/>
  <c r="BF12" i="20"/>
  <c r="BG12" i="20"/>
  <c r="BH12" i="20"/>
  <c r="BJ12" i="20"/>
  <c r="BK12" i="20"/>
  <c r="BL12" i="20"/>
  <c r="BM12" i="20"/>
  <c r="BO12" i="20"/>
  <c r="BP12" i="20"/>
  <c r="BQ12" i="20"/>
  <c r="BR12" i="20"/>
  <c r="H13" i="20"/>
  <c r="J13" i="20"/>
  <c r="P5" i="20"/>
  <c r="P6" i="20"/>
  <c r="P7" i="20"/>
  <c r="P10" i="20"/>
  <c r="P11" i="20"/>
  <c r="P4" i="20"/>
  <c r="P3" i="20"/>
  <c r="U3" i="20" s="1"/>
  <c r="I4" i="20"/>
  <c r="I5" i="20"/>
  <c r="I6" i="20"/>
  <c r="I7" i="20"/>
  <c r="I10" i="20"/>
  <c r="I11" i="20"/>
  <c r="Q30" i="21"/>
  <c r="R30" i="21"/>
  <c r="S30" i="21"/>
  <c r="T30" i="21"/>
  <c r="V30" i="21"/>
  <c r="W30" i="21"/>
  <c r="X30" i="21"/>
  <c r="Y30" i="21"/>
  <c r="AA30" i="21"/>
  <c r="AB30" i="21"/>
  <c r="AC30" i="21"/>
  <c r="AD30" i="21"/>
  <c r="AF30" i="21"/>
  <c r="AG30" i="21"/>
  <c r="AH30" i="21"/>
  <c r="AI30" i="21"/>
  <c r="AK30" i="21"/>
  <c r="AL30" i="21"/>
  <c r="AM30" i="21"/>
  <c r="AN30" i="21"/>
  <c r="AP30" i="21"/>
  <c r="AQ30" i="21"/>
  <c r="AR30" i="21"/>
  <c r="AS30" i="21"/>
  <c r="AU30" i="21"/>
  <c r="AV30" i="21"/>
  <c r="AW30" i="21"/>
  <c r="AX30" i="21"/>
  <c r="AZ30" i="21"/>
  <c r="BA30" i="21"/>
  <c r="BB30" i="21"/>
  <c r="BC30" i="21"/>
  <c r="BE30" i="21"/>
  <c r="BF30" i="21"/>
  <c r="BG30" i="21"/>
  <c r="BH30" i="21"/>
  <c r="BJ30" i="21"/>
  <c r="BK30" i="21"/>
  <c r="BL30" i="21"/>
  <c r="BM30" i="21"/>
  <c r="BO30" i="21"/>
  <c r="BP30" i="21"/>
  <c r="BQ30" i="21"/>
  <c r="BR30" i="21"/>
  <c r="P19" i="21"/>
  <c r="P20" i="21"/>
  <c r="P21" i="21"/>
  <c r="P22" i="21"/>
  <c r="P23" i="21"/>
  <c r="P24" i="21"/>
  <c r="P25" i="21"/>
  <c r="P26" i="21"/>
  <c r="P27" i="21"/>
  <c r="P28" i="21"/>
  <c r="P18" i="21"/>
  <c r="H31" i="21"/>
  <c r="I19" i="21"/>
  <c r="I20" i="21"/>
  <c r="I21" i="21"/>
  <c r="I22" i="21"/>
  <c r="I23" i="21"/>
  <c r="I24" i="21"/>
  <c r="I25" i="21"/>
  <c r="I26" i="21"/>
  <c r="I27" i="21"/>
  <c r="I28" i="21"/>
  <c r="P14" i="21"/>
  <c r="H16" i="21"/>
  <c r="I14" i="21"/>
  <c r="BO10" i="21"/>
  <c r="BP10" i="21"/>
  <c r="BQ10" i="21"/>
  <c r="BR10" i="21"/>
  <c r="Q10" i="21"/>
  <c r="R10" i="21"/>
  <c r="S10" i="21"/>
  <c r="T10" i="21"/>
  <c r="V10" i="21"/>
  <c r="W10" i="21"/>
  <c r="X10" i="21"/>
  <c r="Y10" i="21"/>
  <c r="AA10" i="21"/>
  <c r="AB10" i="21"/>
  <c r="AC10" i="21"/>
  <c r="AD10" i="21"/>
  <c r="AF10" i="21"/>
  <c r="AG10" i="21"/>
  <c r="AH10" i="21"/>
  <c r="AI10" i="21"/>
  <c r="AK10" i="21"/>
  <c r="AL10" i="21"/>
  <c r="AM10" i="21"/>
  <c r="AN10" i="21"/>
  <c r="AP10" i="21"/>
  <c r="AQ10" i="21"/>
  <c r="AR10" i="21"/>
  <c r="AS10" i="21"/>
  <c r="AU10" i="21"/>
  <c r="AV10" i="21"/>
  <c r="AW10" i="21"/>
  <c r="AX10" i="21"/>
  <c r="AZ10" i="21"/>
  <c r="BA10" i="21"/>
  <c r="BB10" i="21"/>
  <c r="BC10" i="21"/>
  <c r="BE10" i="21"/>
  <c r="BF10" i="21"/>
  <c r="BG10" i="21"/>
  <c r="BH10" i="21"/>
  <c r="BJ10" i="21"/>
  <c r="BK10" i="21"/>
  <c r="BL10" i="21"/>
  <c r="BM10" i="21"/>
  <c r="H11" i="21"/>
  <c r="P4" i="21"/>
  <c r="P5" i="21"/>
  <c r="P6" i="21"/>
  <c r="P7" i="21"/>
  <c r="P8" i="21"/>
  <c r="P9" i="21"/>
  <c r="I4" i="21"/>
  <c r="I5" i="21"/>
  <c r="I6" i="21"/>
  <c r="I7" i="21"/>
  <c r="I8" i="21"/>
  <c r="I9" i="21"/>
  <c r="Q83" i="14"/>
  <c r="R83" i="14"/>
  <c r="S83" i="14"/>
  <c r="T83" i="14"/>
  <c r="V83" i="14"/>
  <c r="W83" i="14"/>
  <c r="X83" i="14"/>
  <c r="Y83" i="14"/>
  <c r="AA83" i="14"/>
  <c r="AB83" i="14"/>
  <c r="AC83" i="14"/>
  <c r="AD83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J84" i="14"/>
  <c r="H84" i="14"/>
  <c r="P80" i="14"/>
  <c r="P81" i="14"/>
  <c r="P82" i="14"/>
  <c r="P79" i="14"/>
  <c r="U79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AQ32" i="14"/>
  <c r="AR32" i="14"/>
  <c r="AS32" i="14"/>
  <c r="AU32" i="14"/>
  <c r="AV32" i="14"/>
  <c r="AW32" i="14"/>
  <c r="AX32" i="14"/>
  <c r="AZ32" i="14"/>
  <c r="BA32" i="14"/>
  <c r="BB32" i="14"/>
  <c r="BC32" i="14"/>
  <c r="BE32" i="14"/>
  <c r="BF32" i="14"/>
  <c r="BG32" i="14"/>
  <c r="BH32" i="14"/>
  <c r="BJ32" i="14"/>
  <c r="BK32" i="14"/>
  <c r="BL32" i="14"/>
  <c r="BM32" i="14"/>
  <c r="BO32" i="14"/>
  <c r="BP32" i="14"/>
  <c r="BQ32" i="14"/>
  <c r="BR32" i="14"/>
  <c r="Q51" i="14"/>
  <c r="R51" i="14"/>
  <c r="S51" i="14"/>
  <c r="T51" i="14"/>
  <c r="V51" i="14"/>
  <c r="W51" i="14"/>
  <c r="X51" i="14"/>
  <c r="Y51" i="14"/>
  <c r="AA51" i="14"/>
  <c r="AB51" i="14"/>
  <c r="AC51" i="14"/>
  <c r="AD51" i="14"/>
  <c r="AF51" i="14"/>
  <c r="AG51" i="14"/>
  <c r="AH51" i="14"/>
  <c r="AI51" i="14"/>
  <c r="AK51" i="14"/>
  <c r="AL51" i="14"/>
  <c r="AM51" i="14"/>
  <c r="AN51" i="14"/>
  <c r="AP51" i="14"/>
  <c r="AQ51" i="14"/>
  <c r="AR51" i="14"/>
  <c r="AS51" i="14"/>
  <c r="AU51" i="14"/>
  <c r="AV51" i="14"/>
  <c r="AW51" i="14"/>
  <c r="AX51" i="14"/>
  <c r="AZ51" i="14"/>
  <c r="BA51" i="14"/>
  <c r="BB51" i="14"/>
  <c r="BC51" i="14"/>
  <c r="BE51" i="14"/>
  <c r="BF51" i="14"/>
  <c r="BG51" i="14"/>
  <c r="BH51" i="14"/>
  <c r="BJ51" i="14"/>
  <c r="BK51" i="14"/>
  <c r="BL51" i="14"/>
  <c r="BM51" i="14"/>
  <c r="BO51" i="14"/>
  <c r="BP51" i="14"/>
  <c r="BQ51" i="14"/>
  <c r="BR51" i="14"/>
  <c r="Q61" i="14"/>
  <c r="R61" i="14"/>
  <c r="S61" i="14"/>
  <c r="T61" i="14"/>
  <c r="V61" i="14"/>
  <c r="W61" i="14"/>
  <c r="X61" i="14"/>
  <c r="Y61" i="14"/>
  <c r="AA61" i="14"/>
  <c r="AB61" i="14"/>
  <c r="AC61" i="14"/>
  <c r="AD61" i="14"/>
  <c r="AF61" i="14"/>
  <c r="AG61" i="14"/>
  <c r="AH61" i="14"/>
  <c r="AI61" i="14"/>
  <c r="AK61" i="14"/>
  <c r="AL61" i="14"/>
  <c r="AM61" i="14"/>
  <c r="AN61" i="14"/>
  <c r="AP61" i="14"/>
  <c r="AQ61" i="14"/>
  <c r="AR61" i="14"/>
  <c r="AS61" i="14"/>
  <c r="AU61" i="14"/>
  <c r="AV61" i="14"/>
  <c r="AW61" i="14"/>
  <c r="AX61" i="14"/>
  <c r="AZ61" i="14"/>
  <c r="BA61" i="14"/>
  <c r="BB61" i="14"/>
  <c r="BC61" i="14"/>
  <c r="BE61" i="14"/>
  <c r="BF61" i="14"/>
  <c r="BG61" i="14"/>
  <c r="BH61" i="14"/>
  <c r="BJ61" i="14"/>
  <c r="BK61" i="14"/>
  <c r="BL61" i="14"/>
  <c r="BM61" i="14"/>
  <c r="BO61" i="14"/>
  <c r="BP61" i="14"/>
  <c r="BQ61" i="14"/>
  <c r="BR61" i="14"/>
  <c r="AF76" i="14"/>
  <c r="AG76" i="14"/>
  <c r="AH76" i="14"/>
  <c r="AI76" i="14"/>
  <c r="AK76" i="14"/>
  <c r="AL76" i="14"/>
  <c r="AM76" i="14"/>
  <c r="AN76" i="14"/>
  <c r="AP76" i="14"/>
  <c r="AQ76" i="14"/>
  <c r="AR76" i="14"/>
  <c r="AS76" i="14"/>
  <c r="AU76" i="14"/>
  <c r="AV76" i="14"/>
  <c r="AW76" i="14"/>
  <c r="AX76" i="14"/>
  <c r="AZ76" i="14"/>
  <c r="BA76" i="14"/>
  <c r="BB76" i="14"/>
  <c r="BC76" i="14"/>
  <c r="BE76" i="14"/>
  <c r="BF76" i="14"/>
  <c r="BG76" i="14"/>
  <c r="BH76" i="14"/>
  <c r="BJ76" i="14"/>
  <c r="BK76" i="14"/>
  <c r="BL76" i="14"/>
  <c r="BM76" i="14"/>
  <c r="BO76" i="14"/>
  <c r="BP76" i="14"/>
  <c r="BQ76" i="14"/>
  <c r="BR76" i="14"/>
  <c r="AA76" i="14"/>
  <c r="AB76" i="14"/>
  <c r="AC76" i="14"/>
  <c r="AD76" i="14"/>
  <c r="V76" i="14"/>
  <c r="W76" i="14"/>
  <c r="X76" i="14"/>
  <c r="Y76" i="14"/>
  <c r="P67" i="14"/>
  <c r="P69" i="14"/>
  <c r="P70" i="14"/>
  <c r="P71" i="14"/>
  <c r="P72" i="14"/>
  <c r="P73" i="14"/>
  <c r="P74" i="14"/>
  <c r="P75" i="14"/>
  <c r="P65" i="14"/>
  <c r="P64" i="14"/>
  <c r="U64" i="14" s="1"/>
  <c r="H77" i="14"/>
  <c r="P56" i="14"/>
  <c r="P57" i="14"/>
  <c r="P58" i="14"/>
  <c r="P59" i="14"/>
  <c r="P60" i="14"/>
  <c r="P54" i="14"/>
  <c r="U54" i="14" s="1"/>
  <c r="H62" i="14"/>
  <c r="P37" i="14"/>
  <c r="P38" i="14"/>
  <c r="P39" i="14"/>
  <c r="P40" i="14"/>
  <c r="P41" i="14"/>
  <c r="P43" i="14"/>
  <c r="P44" i="14"/>
  <c r="P45" i="14"/>
  <c r="P46" i="14"/>
  <c r="P47" i="14"/>
  <c r="P48" i="14"/>
  <c r="P49" i="14"/>
  <c r="P50" i="14"/>
  <c r="P36" i="14"/>
  <c r="P35" i="14"/>
  <c r="U35" i="14" s="1"/>
  <c r="Z35" i="14" s="1"/>
  <c r="H52" i="14"/>
  <c r="AE3" i="19" l="1"/>
  <c r="AJ3" i="19" s="1"/>
  <c r="AO3" i="19" s="1"/>
  <c r="AT3" i="19" s="1"/>
  <c r="AY3" i="19" s="1"/>
  <c r="BD3" i="19" s="1"/>
  <c r="BI3" i="19" s="1"/>
  <c r="BN3" i="19" s="1"/>
  <c r="I13" i="20"/>
  <c r="G20" i="4" s="1"/>
  <c r="BS28" i="17"/>
  <c r="G28" i="17" s="1"/>
  <c r="P12" i="20"/>
  <c r="P61" i="14"/>
  <c r="Z3" i="20"/>
  <c r="I9" i="19"/>
  <c r="G37" i="4" s="1"/>
  <c r="P43" i="15"/>
  <c r="I12" i="18"/>
  <c r="G36" i="4" s="1"/>
  <c r="I19" i="18"/>
  <c r="G49" i="4" s="1"/>
  <c r="P8" i="19"/>
  <c r="I24" i="19"/>
  <c r="G11" i="4" s="1"/>
  <c r="P11" i="18"/>
  <c r="P18" i="18"/>
  <c r="I31" i="21"/>
  <c r="G21" i="4" s="1"/>
  <c r="P30" i="21"/>
  <c r="I11" i="21"/>
  <c r="G28" i="4" s="1"/>
  <c r="P10" i="21"/>
  <c r="U18" i="21"/>
  <c r="I16" i="21"/>
  <c r="G64" i="4" s="1"/>
  <c r="P34" i="15"/>
  <c r="P55" i="15"/>
  <c r="P22" i="15"/>
  <c r="I79" i="15"/>
  <c r="G34" i="4" s="1"/>
  <c r="P69" i="15"/>
  <c r="U3" i="18"/>
  <c r="U14" i="18"/>
  <c r="Z11" i="19"/>
  <c r="AE11" i="19" s="1"/>
  <c r="AJ11" i="19" s="1"/>
  <c r="AO11" i="19" s="1"/>
  <c r="AT11" i="19" s="1"/>
  <c r="AY11" i="19" s="1"/>
  <c r="P23" i="19"/>
  <c r="P51" i="14"/>
  <c r="P76" i="14"/>
  <c r="Z54" i="14"/>
  <c r="Z64" i="14"/>
  <c r="Z79" i="14"/>
  <c r="AE35" i="14"/>
  <c r="P83" i="14"/>
  <c r="Z72" i="15"/>
  <c r="AE72" i="15" s="1"/>
  <c r="AJ72" i="15" s="1"/>
  <c r="AO72" i="15" s="1"/>
  <c r="Z37" i="15"/>
  <c r="AE37" i="15" s="1"/>
  <c r="AJ37" i="15" s="1"/>
  <c r="AO37" i="15" s="1"/>
  <c r="AT37" i="15" s="1"/>
  <c r="AY37" i="15" s="1"/>
  <c r="BD37" i="15" s="1"/>
  <c r="BI37" i="15" s="1"/>
  <c r="Z46" i="15"/>
  <c r="AE46" i="15" s="1"/>
  <c r="AJ46" i="15" s="1"/>
  <c r="AO46" i="15" s="1"/>
  <c r="Z58" i="15"/>
  <c r="AE58" i="15" s="1"/>
  <c r="AJ58" i="15" s="1"/>
  <c r="AO58" i="15" s="1"/>
  <c r="AT58" i="15" s="1"/>
  <c r="P78" i="15"/>
  <c r="U25" i="15"/>
  <c r="Z25" i="15" s="1"/>
  <c r="AE25" i="15" s="1"/>
  <c r="AJ25" i="15" s="1"/>
  <c r="AO25" i="15" s="1"/>
  <c r="AT25" i="15" s="1"/>
  <c r="P7" i="15"/>
  <c r="I23" i="15"/>
  <c r="G44" i="4" s="1"/>
  <c r="I70" i="15"/>
  <c r="G27" i="4" s="1"/>
  <c r="I8" i="15"/>
  <c r="G43" i="4" s="1"/>
  <c r="I56" i="15"/>
  <c r="G17" i="4" s="1"/>
  <c r="G63" i="4"/>
  <c r="H63" i="4" s="1"/>
  <c r="I35" i="15"/>
  <c r="G25" i="4" s="1"/>
  <c r="I44" i="15"/>
  <c r="G26" i="4" s="1"/>
  <c r="AE19" i="15"/>
  <c r="AJ19" i="15" s="1"/>
  <c r="AO19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6" i="14"/>
  <c r="I37" i="14"/>
  <c r="I38" i="14"/>
  <c r="I39" i="14"/>
  <c r="I40" i="14"/>
  <c r="I41" i="14"/>
  <c r="I43" i="14"/>
  <c r="I44" i="14"/>
  <c r="I45" i="14"/>
  <c r="I46" i="14"/>
  <c r="I47" i="14"/>
  <c r="I48" i="14"/>
  <c r="I49" i="14"/>
  <c r="I50" i="14"/>
  <c r="I56" i="14"/>
  <c r="I57" i="14"/>
  <c r="I58" i="14"/>
  <c r="I59" i="14"/>
  <c r="I60" i="14"/>
  <c r="I65" i="14"/>
  <c r="I67" i="14"/>
  <c r="I69" i="14"/>
  <c r="I70" i="14"/>
  <c r="I71" i="14"/>
  <c r="I72" i="14"/>
  <c r="I73" i="14"/>
  <c r="I74" i="14"/>
  <c r="I75" i="14"/>
  <c r="I80" i="14"/>
  <c r="G59" i="4" s="1"/>
  <c r="H59" i="4" s="1"/>
  <c r="I81" i="14"/>
  <c r="G60" i="4" s="1"/>
  <c r="H60" i="4" s="1"/>
  <c r="I82" i="14"/>
  <c r="G61" i="4" s="1"/>
  <c r="H61" i="4" s="1"/>
  <c r="P25" i="14"/>
  <c r="P26" i="14"/>
  <c r="P27" i="14"/>
  <c r="P28" i="14"/>
  <c r="P29" i="14"/>
  <c r="P31" i="14"/>
  <c r="P24" i="14"/>
  <c r="H33" i="14"/>
  <c r="I25" i="14"/>
  <c r="I26" i="14"/>
  <c r="I27" i="14"/>
  <c r="I28" i="14"/>
  <c r="I29" i="14"/>
  <c r="I31" i="14"/>
  <c r="P16" i="14"/>
  <c r="J22" i="14"/>
  <c r="H22" i="14"/>
  <c r="H18" i="14"/>
  <c r="I20" i="14"/>
  <c r="G58" i="4" s="1"/>
  <c r="I16" i="14"/>
  <c r="G57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3" i="20" l="1"/>
  <c r="Z18" i="21"/>
  <c r="Z3" i="18"/>
  <c r="Z14" i="18"/>
  <c r="P32" i="14"/>
  <c r="I13" i="14"/>
  <c r="G15" i="4" s="1"/>
  <c r="U24" i="14"/>
  <c r="Z24" i="14" s="1"/>
  <c r="I33" i="14"/>
  <c r="G16" i="4" s="1"/>
  <c r="I62" i="14"/>
  <c r="G33" i="4" s="1"/>
  <c r="Z3" i="14"/>
  <c r="I77" i="14"/>
  <c r="G24" i="4" s="1"/>
  <c r="AJ35" i="14"/>
  <c r="I84" i="14"/>
  <c r="G42" i="4" s="1"/>
  <c r="AE64" i="14"/>
  <c r="AJ64" i="14" s="1"/>
  <c r="I18" i="14"/>
  <c r="I22" i="14"/>
  <c r="I52" i="14"/>
  <c r="G10" i="4" s="1"/>
  <c r="AE79" i="14"/>
  <c r="AE54" i="14"/>
  <c r="AT72" i="15"/>
  <c r="AY58" i="15"/>
  <c r="BD58" i="15" s="1"/>
  <c r="AT46" i="15"/>
  <c r="AY46" i="15" s="1"/>
  <c r="BN37" i="15"/>
  <c r="BS37" i="15" s="1"/>
  <c r="AY25" i="15"/>
  <c r="AT19" i="15"/>
  <c r="AY19" i="15" s="1"/>
  <c r="BD19" i="15" s="1"/>
  <c r="BI19" i="15" s="1"/>
  <c r="BS10" i="15"/>
  <c r="AY3" i="15"/>
  <c r="BD3" i="15" s="1"/>
  <c r="BD11" i="19"/>
  <c r="BI11" i="19" s="1"/>
  <c r="BN11" i="19" s="1"/>
  <c r="BS11" i="19" s="1"/>
  <c r="BS3" i="19"/>
  <c r="P12" i="14"/>
  <c r="P5" i="13"/>
  <c r="P6" i="13"/>
  <c r="P4" i="13"/>
  <c r="P3" i="13"/>
  <c r="U3" i="13" s="1"/>
  <c r="H8" i="13"/>
  <c r="I4" i="13"/>
  <c r="I5" i="13"/>
  <c r="I6" i="13"/>
  <c r="P13" i="12"/>
  <c r="P14" i="12"/>
  <c r="P15" i="12"/>
  <c r="P12" i="12"/>
  <c r="P11" i="12"/>
  <c r="H18" i="12"/>
  <c r="I12" i="12"/>
  <c r="I13" i="12"/>
  <c r="I14" i="12"/>
  <c r="I15" i="12"/>
  <c r="P20" i="11"/>
  <c r="P21" i="11"/>
  <c r="P19" i="11"/>
  <c r="P10" i="11"/>
  <c r="P11" i="11"/>
  <c r="P12" i="11"/>
  <c r="P13" i="11"/>
  <c r="P14" i="11"/>
  <c r="P9" i="11"/>
  <c r="P5" i="12"/>
  <c r="P6" i="12"/>
  <c r="P7" i="12"/>
  <c r="P4" i="12"/>
  <c r="P3" i="12"/>
  <c r="U3" i="12" s="1"/>
  <c r="I4" i="12"/>
  <c r="I5" i="12"/>
  <c r="I6" i="12"/>
  <c r="I7" i="12"/>
  <c r="H9" i="12"/>
  <c r="P18" i="11"/>
  <c r="U18" i="11" s="1"/>
  <c r="Z18" i="11" s="1"/>
  <c r="AE18" i="11" s="1"/>
  <c r="AJ18" i="11" s="1"/>
  <c r="AO18" i="11" s="1"/>
  <c r="AT18" i="11" s="1"/>
  <c r="AY18" i="11" s="1"/>
  <c r="BD18" i="11" s="1"/>
  <c r="BI18" i="11" s="1"/>
  <c r="BN18" i="11" s="1"/>
  <c r="BS18" i="11" s="1"/>
  <c r="J23" i="11"/>
  <c r="J48" i="4" s="1"/>
  <c r="H23" i="11"/>
  <c r="I19" i="11"/>
  <c r="I20" i="11"/>
  <c r="I21" i="11"/>
  <c r="I9" i="11"/>
  <c r="I10" i="11"/>
  <c r="I11" i="11"/>
  <c r="I13" i="11"/>
  <c r="I14" i="11"/>
  <c r="H16" i="11"/>
  <c r="P4" i="11"/>
  <c r="H6" i="11"/>
  <c r="I4" i="11"/>
  <c r="P4" i="10"/>
  <c r="I4" i="10"/>
  <c r="G55" i="4" s="1"/>
  <c r="H6" i="10"/>
  <c r="P4" i="9"/>
  <c r="P5" i="9"/>
  <c r="P6" i="9"/>
  <c r="P7" i="9"/>
  <c r="P3" i="9"/>
  <c r="I4" i="9"/>
  <c r="I5" i="9"/>
  <c r="I6" i="9"/>
  <c r="I7" i="9"/>
  <c r="H9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5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25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4" i="4"/>
  <c r="H6" i="7"/>
  <c r="P3" i="6"/>
  <c r="P5" i="6"/>
  <c r="P6" i="6"/>
  <c r="Q3" i="6"/>
  <c r="J8" i="6"/>
  <c r="I4" i="6"/>
  <c r="I5" i="6"/>
  <c r="I6" i="6"/>
  <c r="P20" i="5"/>
  <c r="U20" i="5" s="1"/>
  <c r="P3" i="5"/>
  <c r="U3" i="5" s="1"/>
  <c r="P16" i="17"/>
  <c r="P3" i="17"/>
  <c r="P29" i="2"/>
  <c r="P9" i="2"/>
  <c r="J28" i="5"/>
  <c r="P22" i="5"/>
  <c r="P23" i="5"/>
  <c r="P25" i="5"/>
  <c r="P26" i="5"/>
  <c r="P21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I21" i="5"/>
  <c r="I22" i="5"/>
  <c r="I23" i="5"/>
  <c r="I24" i="5"/>
  <c r="I25" i="5"/>
  <c r="I26" i="5"/>
  <c r="H28" i="5"/>
  <c r="I20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3" i="5"/>
  <c r="J18" i="5"/>
  <c r="H18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2" i="2"/>
  <c r="I33" i="2"/>
  <c r="I29" i="2"/>
  <c r="I36" i="2" l="1"/>
  <c r="U29" i="2"/>
  <c r="U35" i="2" s="1"/>
  <c r="P35" i="2"/>
  <c r="P7" i="6"/>
  <c r="U3" i="6"/>
  <c r="Z3" i="6" s="1"/>
  <c r="AE3" i="6" s="1"/>
  <c r="P17" i="12"/>
  <c r="I18" i="12"/>
  <c r="G32" i="4" s="1"/>
  <c r="I25" i="8"/>
  <c r="G9" i="4" s="1"/>
  <c r="P24" i="8"/>
  <c r="G30" i="4"/>
  <c r="I8" i="6"/>
  <c r="G39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I8" i="13"/>
  <c r="G41" i="4" s="1"/>
  <c r="I6" i="11"/>
  <c r="G56" i="4"/>
  <c r="I6" i="7"/>
  <c r="I6" i="10"/>
  <c r="I9" i="12"/>
  <c r="G40" i="4" s="1"/>
  <c r="P8" i="12"/>
  <c r="AJ3" i="20"/>
  <c r="P5" i="7"/>
  <c r="I9" i="9"/>
  <c r="G23" i="4" s="1"/>
  <c r="I23" i="11"/>
  <c r="G48" i="4" s="1"/>
  <c r="AE18" i="21"/>
  <c r="Z3" i="13"/>
  <c r="P7" i="13"/>
  <c r="I16" i="11"/>
  <c r="G14" i="4" s="1"/>
  <c r="AE14" i="18"/>
  <c r="AE3" i="18"/>
  <c r="P27" i="5"/>
  <c r="I28" i="5"/>
  <c r="G31" i="4" s="1"/>
  <c r="P17" i="5"/>
  <c r="Z3" i="5"/>
  <c r="Z20" i="5"/>
  <c r="AE20" i="5" s="1"/>
  <c r="AJ20" i="5" s="1"/>
  <c r="AO20" i="5" s="1"/>
  <c r="AT20" i="5" s="1"/>
  <c r="AY20" i="5" s="1"/>
  <c r="BD20" i="5" s="1"/>
  <c r="BI20" i="5" s="1"/>
  <c r="BN20" i="5" s="1"/>
  <c r="BS20" i="5" s="1"/>
  <c r="P8" i="9"/>
  <c r="U3" i="9"/>
  <c r="AJ54" i="14"/>
  <c r="AE24" i="14"/>
  <c r="AO35" i="14"/>
  <c r="AE3" i="14"/>
  <c r="AJ79" i="14"/>
  <c r="AO64" i="14"/>
  <c r="AY72" i="15"/>
  <c r="BI58" i="15"/>
  <c r="BN58" i="15" s="1"/>
  <c r="BD46" i="15"/>
  <c r="BD25" i="15"/>
  <c r="BN19" i="15"/>
  <c r="BI3" i="15"/>
  <c r="P22" i="11"/>
  <c r="U26" i="2"/>
  <c r="P26" i="2"/>
  <c r="Z29" i="2" l="1"/>
  <c r="Z35" i="2" s="1"/>
  <c r="AE3" i="12"/>
  <c r="AO3" i="20"/>
  <c r="Z3" i="8"/>
  <c r="AJ18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4" i="14"/>
  <c r="AT64" i="14"/>
  <c r="AO79" i="14"/>
  <c r="AO54" i="14"/>
  <c r="AT35" i="14"/>
  <c r="BD72" i="15"/>
  <c r="BS58" i="15"/>
  <c r="BI46" i="15"/>
  <c r="BI25" i="15"/>
  <c r="BS19" i="15"/>
  <c r="BN3" i="15"/>
  <c r="Z26" i="2"/>
  <c r="AE29" i="2" l="1"/>
  <c r="AE35" i="2" s="1"/>
  <c r="AJ3" i="12"/>
  <c r="AT3" i="20"/>
  <c r="AE3" i="8"/>
  <c r="AO18" i="21"/>
  <c r="AJ3" i="13"/>
  <c r="AO3" i="18"/>
  <c r="AJ3" i="5"/>
  <c r="AE3" i="9"/>
  <c r="AY35" i="14"/>
  <c r="AO24" i="14"/>
  <c r="AT54" i="14"/>
  <c r="AO3" i="14"/>
  <c r="AT79" i="14"/>
  <c r="AY64" i="14"/>
  <c r="BI72" i="15"/>
  <c r="BN46" i="15"/>
  <c r="BN25" i="15"/>
  <c r="BS3" i="15"/>
  <c r="AE26" i="2"/>
  <c r="AJ29" i="2" l="1"/>
  <c r="AJ35" i="2" s="1"/>
  <c r="AO3" i="12"/>
  <c r="AY3" i="20"/>
  <c r="AJ3" i="8"/>
  <c r="AT18" i="21"/>
  <c r="AO3" i="13"/>
  <c r="AT3" i="18"/>
  <c r="AO3" i="5"/>
  <c r="AJ3" i="9"/>
  <c r="BD64" i="14"/>
  <c r="AT3" i="14"/>
  <c r="AT24" i="14"/>
  <c r="AY79" i="14"/>
  <c r="AY54" i="14"/>
  <c r="BD35" i="14"/>
  <c r="BN72" i="15"/>
  <c r="BS46" i="15"/>
  <c r="BS25" i="15"/>
  <c r="AO29" i="2"/>
  <c r="AJ26" i="2"/>
  <c r="BD3" i="20" l="1"/>
  <c r="AO3" i="8"/>
  <c r="AT3" i="12"/>
  <c r="BD3" i="21"/>
  <c r="AY18" i="21"/>
  <c r="AT3" i="13"/>
  <c r="AY3" i="18"/>
  <c r="AT3" i="5"/>
  <c r="AO3" i="9"/>
  <c r="BI35" i="14"/>
  <c r="BD79" i="14"/>
  <c r="AY3" i="14"/>
  <c r="BI64" i="14"/>
  <c r="BD54" i="14"/>
  <c r="AY24" i="14"/>
  <c r="BS72" i="15"/>
  <c r="AT29" i="2"/>
  <c r="AY3" i="12" l="1"/>
  <c r="BI3" i="20"/>
  <c r="AT3" i="8"/>
  <c r="BD18" i="21"/>
  <c r="BI3" i="21"/>
  <c r="AY3" i="13"/>
  <c r="BD3" i="18"/>
  <c r="AY3" i="5"/>
  <c r="AT3" i="9"/>
  <c r="BN64" i="14"/>
  <c r="BI79" i="14"/>
  <c r="BD3" i="14"/>
  <c r="BD24" i="14"/>
  <c r="BI54" i="14"/>
  <c r="BN35" i="14"/>
  <c r="AY29" i="2"/>
  <c r="AY3" i="8" l="1"/>
  <c r="BN3" i="20"/>
  <c r="BD3" i="12"/>
  <c r="BN3" i="21"/>
  <c r="BI18" i="21"/>
  <c r="BD3" i="13"/>
  <c r="BI3" i="18"/>
  <c r="BD3" i="5"/>
  <c r="AY3" i="9"/>
  <c r="BS35" i="14"/>
  <c r="BN79" i="14"/>
  <c r="BI3" i="14"/>
  <c r="BI24" i="14"/>
  <c r="BN54" i="14"/>
  <c r="BS64" i="14"/>
  <c r="BD29" i="2"/>
  <c r="BD17" i="2"/>
  <c r="BS3" i="20" l="1"/>
  <c r="BI3" i="12"/>
  <c r="BN18" i="21"/>
  <c r="BS3" i="21"/>
  <c r="BI3" i="13"/>
  <c r="BN3" i="18"/>
  <c r="BI3" i="5"/>
  <c r="BD3" i="9"/>
  <c r="BS79" i="14"/>
  <c r="BN24" i="14"/>
  <c r="BN3" i="14"/>
  <c r="BS54" i="14"/>
  <c r="BI8" i="11"/>
  <c r="BI29" i="2"/>
  <c r="BI17" i="2"/>
  <c r="BI3" i="8" l="1"/>
  <c r="BN3" i="12"/>
  <c r="BS18" i="21"/>
  <c r="BN3" i="13"/>
  <c r="BS3" i="18"/>
  <c r="BN3" i="5"/>
  <c r="BI3" i="9"/>
  <c r="BS3" i="14"/>
  <c r="BS24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52" i="4" s="1"/>
  <c r="I9" i="2"/>
  <c r="G51" i="4" s="1"/>
  <c r="I4" i="2"/>
  <c r="G53" i="4" l="1"/>
  <c r="P4" i="2"/>
  <c r="I27" i="2"/>
  <c r="G13" i="4" s="1"/>
  <c r="N20" i="16"/>
  <c r="O20" i="16"/>
  <c r="Q20" i="16"/>
  <c r="R20" i="16"/>
  <c r="S20" i="16"/>
  <c r="T20" i="16"/>
  <c r="V20" i="16"/>
  <c r="W20" i="16"/>
  <c r="X20" i="16"/>
  <c r="Y20" i="16"/>
  <c r="AA20" i="16"/>
  <c r="AB20" i="16"/>
  <c r="AC20" i="16"/>
  <c r="AD20" i="16"/>
  <c r="AF20" i="16"/>
  <c r="AG20" i="16"/>
  <c r="AH20" i="16"/>
  <c r="AI20" i="16"/>
  <c r="AK20" i="16"/>
  <c r="AL20" i="16"/>
  <c r="AM20" i="16"/>
  <c r="AN20" i="16"/>
  <c r="AP20" i="16"/>
  <c r="AQ20" i="16"/>
  <c r="AR20" i="16"/>
  <c r="AS20" i="16"/>
  <c r="AU20" i="16"/>
  <c r="AV20" i="16"/>
  <c r="AW20" i="16"/>
  <c r="AX20" i="16"/>
  <c r="AZ20" i="16"/>
  <c r="BA20" i="16"/>
  <c r="BB20" i="16"/>
  <c r="BC20" i="16"/>
  <c r="BE20" i="16"/>
  <c r="BF20" i="16"/>
  <c r="BG20" i="16"/>
  <c r="BH20" i="16"/>
  <c r="BJ20" i="16"/>
  <c r="BK20" i="16"/>
  <c r="BL20" i="16"/>
  <c r="BM20" i="16"/>
  <c r="BO20" i="16"/>
  <c r="BP20" i="16"/>
  <c r="BQ20" i="16"/>
  <c r="BR20" i="16"/>
  <c r="M20" i="16"/>
  <c r="Q30" i="16"/>
  <c r="R30" i="16"/>
  <c r="S30" i="16"/>
  <c r="T30" i="16"/>
  <c r="V30" i="16"/>
  <c r="W30" i="16"/>
  <c r="X30" i="16"/>
  <c r="Y30" i="16"/>
  <c r="AA30" i="16"/>
  <c r="AB30" i="16"/>
  <c r="AC30" i="16"/>
  <c r="AD30" i="16"/>
  <c r="AF30" i="16"/>
  <c r="AG30" i="16"/>
  <c r="AH30" i="16"/>
  <c r="AI30" i="16"/>
  <c r="AK30" i="16"/>
  <c r="AL30" i="16"/>
  <c r="AM30" i="16"/>
  <c r="AN30" i="16"/>
  <c r="AP30" i="16"/>
  <c r="AQ30" i="16"/>
  <c r="AR30" i="16"/>
  <c r="AS30" i="16"/>
  <c r="AU30" i="16"/>
  <c r="AV30" i="16"/>
  <c r="AW30" i="16"/>
  <c r="AX30" i="16"/>
  <c r="AZ30" i="16"/>
  <c r="BA30" i="16"/>
  <c r="BB30" i="16"/>
  <c r="BC30" i="16"/>
  <c r="BE30" i="16"/>
  <c r="BF30" i="16"/>
  <c r="BG30" i="16"/>
  <c r="BH30" i="16"/>
  <c r="BJ30" i="16"/>
  <c r="BK30" i="16"/>
  <c r="BL30" i="16"/>
  <c r="BM30" i="16"/>
  <c r="BO30" i="16"/>
  <c r="BP30" i="16"/>
  <c r="BQ30" i="16"/>
  <c r="BR30" i="16"/>
  <c r="M30" i="16"/>
  <c r="N30" i="16"/>
  <c r="O30" i="16"/>
  <c r="Q45" i="16"/>
  <c r="M45" i="16"/>
  <c r="N45" i="16"/>
  <c r="O45" i="16"/>
  <c r="P35" i="16"/>
  <c r="P36" i="16"/>
  <c r="P37" i="16"/>
  <c r="P38" i="16"/>
  <c r="P39" i="16"/>
  <c r="P40" i="16"/>
  <c r="P41" i="16"/>
  <c r="P34" i="16"/>
  <c r="P25" i="16"/>
  <c r="P26" i="16"/>
  <c r="P28" i="16"/>
  <c r="P29" i="16"/>
  <c r="P24" i="16"/>
  <c r="I24" i="16"/>
  <c r="I25" i="16"/>
  <c r="I26" i="16"/>
  <c r="I28" i="16"/>
  <c r="I29" i="16"/>
  <c r="P23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34" i="16"/>
  <c r="I35" i="16"/>
  <c r="I36" i="16"/>
  <c r="I37" i="16"/>
  <c r="I38" i="16"/>
  <c r="I39" i="16"/>
  <c r="I40" i="16"/>
  <c r="I41" i="16"/>
  <c r="J31" i="16"/>
  <c r="H31" i="16"/>
  <c r="J21" i="16"/>
  <c r="I21" i="16" l="1"/>
  <c r="G7" i="4" s="1"/>
  <c r="P33" i="16"/>
  <c r="I45" i="16"/>
  <c r="G35" i="4" s="1"/>
  <c r="V45" i="16"/>
  <c r="AA45" i="16" s="1"/>
  <c r="AF45" i="16" s="1"/>
  <c r="AK45" i="16" s="1"/>
  <c r="AP45" i="16" s="1"/>
  <c r="AU45" i="16" s="1"/>
  <c r="AZ45" i="16" s="1"/>
  <c r="BE45" i="16" s="1"/>
  <c r="BJ45" i="16" s="1"/>
  <c r="BO45" i="16" s="1"/>
  <c r="U23" i="16"/>
  <c r="Z23" i="16" s="1"/>
  <c r="P30" i="16"/>
  <c r="I31" i="16"/>
  <c r="G45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3" i="16"/>
  <c r="P44" i="16"/>
  <c r="AE23" i="16"/>
  <c r="P13" i="17"/>
  <c r="U16" i="17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27" i="17" s="1"/>
  <c r="Z27" i="17" s="1"/>
  <c r="P17" i="17"/>
  <c r="U17" i="17" s="1"/>
  <c r="Z17" i="17" s="1"/>
  <c r="AE17" i="17" s="1"/>
  <c r="P18" i="17"/>
  <c r="U18" i="17" s="1"/>
  <c r="Z18" i="17" s="1"/>
  <c r="AE18" i="17" s="1"/>
  <c r="P20" i="17"/>
  <c r="U20" i="17" s="1"/>
  <c r="Z20" i="17" s="1"/>
  <c r="AE20" i="17" s="1"/>
  <c r="P21" i="17"/>
  <c r="U21" i="17" s="1"/>
  <c r="Z21" i="17" s="1"/>
  <c r="AE21" i="17" s="1"/>
  <c r="P22" i="17"/>
  <c r="U22" i="17" s="1"/>
  <c r="Z22" i="17" s="1"/>
  <c r="AE22" i="17" s="1"/>
  <c r="P23" i="17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0" i="17" l="1"/>
  <c r="Z33" i="16"/>
  <c r="AJ23" i="16"/>
  <c r="U13" i="17"/>
  <c r="I14" i="17"/>
  <c r="G18" i="4" s="1"/>
  <c r="Z16" i="17"/>
  <c r="I17" i="17"/>
  <c r="I18" i="17"/>
  <c r="I20" i="17"/>
  <c r="I21" i="17"/>
  <c r="I22" i="17"/>
  <c r="U23" i="17"/>
  <c r="Z23" i="17" s="1"/>
  <c r="AE23" i="17" s="1"/>
  <c r="I24" i="17"/>
  <c r="I25" i="17"/>
  <c r="I26" i="17"/>
  <c r="C21" i="16"/>
  <c r="I31" i="17" l="1"/>
  <c r="G19" i="4" s="1"/>
  <c r="J31" i="17"/>
  <c r="U30" i="17"/>
  <c r="AE33" i="16"/>
  <c r="AO23" i="16"/>
  <c r="AE16" i="17"/>
  <c r="U71" i="14"/>
  <c r="Z71" i="14" s="1"/>
  <c r="AE71" i="14" s="1"/>
  <c r="AJ71" i="14" s="1"/>
  <c r="AO71" i="14" s="1"/>
  <c r="AT71" i="14" s="1"/>
  <c r="AY71" i="14" s="1"/>
  <c r="BD71" i="14" s="1"/>
  <c r="BI71" i="14" s="1"/>
  <c r="BN71" i="14" s="1"/>
  <c r="BS71" i="14" s="1"/>
  <c r="G71" i="14" s="1"/>
  <c r="AJ33" i="16" l="1"/>
  <c r="AT23" i="16"/>
  <c r="AJ16" i="17"/>
  <c r="AO33" i="16" l="1"/>
  <c r="AY23" i="16"/>
  <c r="AO16" i="17"/>
  <c r="J58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58" i="4" s="1"/>
  <c r="AT33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58" i="4" s="1"/>
  <c r="BD23" i="16"/>
  <c r="AT16" i="17"/>
  <c r="U21" i="14"/>
  <c r="U22" i="14" s="1"/>
  <c r="Z20" i="14"/>
  <c r="I58" i="4"/>
  <c r="BH22" i="14"/>
  <c r="BM22" i="14" s="1"/>
  <c r="BR22" i="14" s="1"/>
  <c r="F58" i="4" s="1"/>
  <c r="F72" i="14"/>
  <c r="AY33" i="16" l="1"/>
  <c r="BI23" i="16"/>
  <c r="AY16" i="17"/>
  <c r="H58" i="4"/>
  <c r="Z21" i="14"/>
  <c r="Z22" i="14" s="1"/>
  <c r="AE20" i="14"/>
  <c r="K58" i="4"/>
  <c r="BD33" i="16" l="1"/>
  <c r="BN23" i="16"/>
  <c r="BD16" i="17"/>
  <c r="AJ20" i="14"/>
  <c r="AE21" i="14"/>
  <c r="AE22" i="14" s="1"/>
  <c r="BI33" i="16" l="1"/>
  <c r="BS23" i="16"/>
  <c r="BI16" i="17"/>
  <c r="AJ21" i="14"/>
  <c r="AJ22" i="14" s="1"/>
  <c r="AO20" i="14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C23" i="11"/>
  <c r="F11" i="20"/>
  <c r="F59" i="14"/>
  <c r="U59" i="14"/>
  <c r="Z59" i="14" s="1"/>
  <c r="AE59" i="14" s="1"/>
  <c r="BN33" i="16" l="1"/>
  <c r="AJ59" i="14"/>
  <c r="BN16" i="17"/>
  <c r="AO21" i="14"/>
  <c r="AO22" i="14" s="1"/>
  <c r="AT20" i="14"/>
  <c r="U67" i="15"/>
  <c r="Z67" i="15" s="1"/>
  <c r="AE67" i="15" s="1"/>
  <c r="AJ67" i="15" s="1"/>
  <c r="AO67" i="15" s="1"/>
  <c r="AT67" i="15" s="1"/>
  <c r="AY67" i="15" s="1"/>
  <c r="BD67" i="15" s="1"/>
  <c r="BI67" i="15" s="1"/>
  <c r="BN67" i="15" s="1"/>
  <c r="BS67" i="15" s="1"/>
  <c r="F67" i="15"/>
  <c r="C8" i="15"/>
  <c r="BS33" i="16" l="1"/>
  <c r="AO59" i="14"/>
  <c r="BS16" i="17"/>
  <c r="AT21" i="14"/>
  <c r="AT22" i="14" s="1"/>
  <c r="AY20" i="14"/>
  <c r="G67" i="15"/>
  <c r="U11" i="20"/>
  <c r="Z11" i="20" s="1"/>
  <c r="AE11" i="20" s="1"/>
  <c r="AJ11" i="20" s="1"/>
  <c r="AO11" i="20" s="1"/>
  <c r="AT11" i="20" s="1"/>
  <c r="T22" i="11"/>
  <c r="BR22" i="11"/>
  <c r="BQ22" i="11"/>
  <c r="BP22" i="11"/>
  <c r="BO22" i="11"/>
  <c r="BM22" i="11"/>
  <c r="BL22" i="11"/>
  <c r="BK22" i="11"/>
  <c r="BJ22" i="11"/>
  <c r="BH22" i="11"/>
  <c r="BG22" i="11"/>
  <c r="BF22" i="11"/>
  <c r="BE22" i="11"/>
  <c r="BC22" i="11"/>
  <c r="BB22" i="11"/>
  <c r="BA22" i="11"/>
  <c r="AZ22" i="11"/>
  <c r="AX22" i="11"/>
  <c r="AW22" i="11"/>
  <c r="AV22" i="11"/>
  <c r="AU22" i="11"/>
  <c r="AS22" i="11"/>
  <c r="AR22" i="11"/>
  <c r="AQ22" i="11"/>
  <c r="AP22" i="11"/>
  <c r="AN22" i="11"/>
  <c r="AM22" i="11"/>
  <c r="AL22" i="11"/>
  <c r="AK22" i="11"/>
  <c r="AI22" i="11"/>
  <c r="AH22" i="11"/>
  <c r="AG22" i="11"/>
  <c r="AF22" i="11"/>
  <c r="AB22" i="11"/>
  <c r="AC22" i="11"/>
  <c r="AD22" i="11"/>
  <c r="AA22" i="11"/>
  <c r="W22" i="11"/>
  <c r="X22" i="11"/>
  <c r="Y22" i="11"/>
  <c r="V22" i="11"/>
  <c r="S22" i="11"/>
  <c r="R22" i="11"/>
  <c r="Q22" i="11"/>
  <c r="O22" i="11"/>
  <c r="N22" i="11"/>
  <c r="M22" i="11"/>
  <c r="T23" i="11" l="1"/>
  <c r="Y23" i="11" s="1"/>
  <c r="AD23" i="11" s="1"/>
  <c r="AI23" i="11" s="1"/>
  <c r="AN23" i="11" s="1"/>
  <c r="AS23" i="11" s="1"/>
  <c r="AX23" i="11" s="1"/>
  <c r="BC23" i="11" s="1"/>
  <c r="BH23" i="11" s="1"/>
  <c r="BM23" i="11" s="1"/>
  <c r="BR23" i="11" s="1"/>
  <c r="F48" i="4" s="1"/>
  <c r="S23" i="11"/>
  <c r="X23" i="11" s="1"/>
  <c r="AC23" i="11" s="1"/>
  <c r="AH23" i="11" s="1"/>
  <c r="AM23" i="11" s="1"/>
  <c r="AR23" i="11" s="1"/>
  <c r="AW23" i="11" s="1"/>
  <c r="BB23" i="11" s="1"/>
  <c r="BG23" i="11" s="1"/>
  <c r="BL23" i="11" s="1"/>
  <c r="BQ23" i="11" s="1"/>
  <c r="AT59" i="14"/>
  <c r="BD20" i="14"/>
  <c r="AY21" i="14"/>
  <c r="AY22" i="14" s="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N23" i="11"/>
  <c r="O23" i="11"/>
  <c r="M23" i="11"/>
  <c r="U21" i="1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G21" i="11" s="1"/>
  <c r="AY59" i="14" l="1"/>
  <c r="BI20" i="14"/>
  <c r="BD21" i="14"/>
  <c r="BD22" i="14" s="1"/>
  <c r="E23" i="11"/>
  <c r="R23" i="11"/>
  <c r="W23" i="11" s="1"/>
  <c r="AB23" i="11" s="1"/>
  <c r="AG23" i="11" s="1"/>
  <c r="AL23" i="11" s="1"/>
  <c r="BD59" i="14" l="1"/>
  <c r="BN20" i="14"/>
  <c r="BI21" i="14"/>
  <c r="BI22" i="14" s="1"/>
  <c r="C16" i="11"/>
  <c r="C18" i="12"/>
  <c r="BI59" i="14" l="1"/>
  <c r="BS20" i="14"/>
  <c r="BN21" i="14"/>
  <c r="BN22" i="14" s="1"/>
  <c r="AY11" i="20"/>
  <c r="BD11" i="20" s="1"/>
  <c r="BI11" i="20" s="1"/>
  <c r="BN11" i="20" s="1"/>
  <c r="BS11" i="20" s="1"/>
  <c r="G11" i="20" s="1"/>
  <c r="C13" i="20"/>
  <c r="BN59" i="14" l="1"/>
  <c r="BS21" i="14"/>
  <c r="G20" i="14"/>
  <c r="BS59" i="14" l="1"/>
  <c r="G22" i="14"/>
  <c r="C58" i="4" s="1"/>
  <c r="BS22" i="14"/>
  <c r="Q31" i="17"/>
  <c r="V31" i="17" s="1"/>
  <c r="AA31" i="17" s="1"/>
  <c r="AF31" i="17" s="1"/>
  <c r="AK31" i="17" s="1"/>
  <c r="AP31" i="17" s="1"/>
  <c r="AU31" i="17" s="1"/>
  <c r="AZ31" i="17" s="1"/>
  <c r="BE31" i="17" s="1"/>
  <c r="BJ31" i="17" s="1"/>
  <c r="BO31" i="17" s="1"/>
  <c r="Q76" i="14"/>
  <c r="Q17" i="12"/>
  <c r="Q8" i="12"/>
  <c r="Q15" i="11"/>
  <c r="Q8" i="9"/>
  <c r="Q24" i="8"/>
  <c r="Q5" i="7"/>
  <c r="Q27" i="5"/>
  <c r="Q17" i="5"/>
  <c r="Q26" i="2"/>
  <c r="G59" i="14" l="1"/>
  <c r="B64" i="22" l="1"/>
  <c r="F73" i="14" l="1"/>
  <c r="N83" i="14" l="1"/>
  <c r="O83" i="14"/>
  <c r="M83" i="14"/>
  <c r="Q7" i="13" l="1"/>
  <c r="F22" i="19"/>
  <c r="F16" i="19"/>
  <c r="U16" i="19" l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E10" i="15" l="1"/>
  <c r="R76" i="14"/>
  <c r="S76" i="14"/>
  <c r="T76" i="14"/>
  <c r="N76" i="14"/>
  <c r="O76" i="14"/>
  <c r="M76" i="14"/>
  <c r="N61" i="14"/>
  <c r="O61" i="14"/>
  <c r="M61" i="14"/>
  <c r="N51" i="14"/>
  <c r="O51" i="14"/>
  <c r="M51" i="14"/>
  <c r="N32" i="14"/>
  <c r="O32" i="14"/>
  <c r="M32" i="14"/>
  <c r="N12" i="14"/>
  <c r="O12" i="14"/>
  <c r="M12" i="14"/>
  <c r="N23" i="19" l="1"/>
  <c r="O23" i="19"/>
  <c r="M23" i="19"/>
  <c r="N8" i="19"/>
  <c r="O8" i="19"/>
  <c r="M8" i="19"/>
  <c r="N30" i="21"/>
  <c r="O30" i="21"/>
  <c r="M30" i="21"/>
  <c r="N10" i="21"/>
  <c r="O10" i="21"/>
  <c r="M10" i="21"/>
  <c r="N12" i="20"/>
  <c r="O12" i="20"/>
  <c r="M12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5" i="11"/>
  <c r="BQ15" i="11"/>
  <c r="BR15" i="11"/>
  <c r="BO15" i="11"/>
  <c r="BK15" i="11"/>
  <c r="BL15" i="11"/>
  <c r="BM15" i="11"/>
  <c r="BJ15" i="11"/>
  <c r="BF15" i="11"/>
  <c r="BG15" i="11"/>
  <c r="BH15" i="11"/>
  <c r="BE15" i="11"/>
  <c r="BA15" i="11"/>
  <c r="BB15" i="11"/>
  <c r="BC15" i="11"/>
  <c r="AZ15" i="11"/>
  <c r="AV15" i="11"/>
  <c r="AW15" i="11"/>
  <c r="AX15" i="11"/>
  <c r="AU15" i="11"/>
  <c r="AQ15" i="11"/>
  <c r="AR15" i="11"/>
  <c r="AS15" i="11"/>
  <c r="AP15" i="11"/>
  <c r="AL15" i="11"/>
  <c r="AM15" i="11"/>
  <c r="AN15" i="11"/>
  <c r="AK15" i="11"/>
  <c r="AG15" i="11"/>
  <c r="AH15" i="11"/>
  <c r="AI15" i="11"/>
  <c r="AF15" i="11"/>
  <c r="AB15" i="11"/>
  <c r="AC15" i="11"/>
  <c r="AD15" i="11"/>
  <c r="AA15" i="11"/>
  <c r="W15" i="11"/>
  <c r="X15" i="11"/>
  <c r="Y15" i="11"/>
  <c r="V15" i="11"/>
  <c r="S15" i="11"/>
  <c r="T15" i="11"/>
  <c r="R15" i="11"/>
  <c r="N15" i="11"/>
  <c r="O15" i="11"/>
  <c r="M15" i="11"/>
  <c r="F4" i="11"/>
  <c r="BP8" i="9"/>
  <c r="BQ8" i="9"/>
  <c r="BR8" i="9"/>
  <c r="BO8" i="9"/>
  <c r="BK8" i="9"/>
  <c r="BL8" i="9"/>
  <c r="BM8" i="9"/>
  <c r="BJ8" i="9"/>
  <c r="BF8" i="9"/>
  <c r="BG8" i="9"/>
  <c r="BH8" i="9"/>
  <c r="BE8" i="9"/>
  <c r="BA8" i="9"/>
  <c r="BB8" i="9"/>
  <c r="BC8" i="9"/>
  <c r="AZ8" i="9"/>
  <c r="AV8" i="9"/>
  <c r="AW8" i="9"/>
  <c r="AX8" i="9"/>
  <c r="AU8" i="9"/>
  <c r="AQ8" i="9"/>
  <c r="AR8" i="9"/>
  <c r="AS8" i="9"/>
  <c r="AP8" i="9"/>
  <c r="AL8" i="9"/>
  <c r="AM8" i="9"/>
  <c r="AN8" i="9"/>
  <c r="AK8" i="9"/>
  <c r="AG8" i="9"/>
  <c r="AH8" i="9"/>
  <c r="AI8" i="9"/>
  <c r="AF8" i="9"/>
  <c r="AB8" i="9"/>
  <c r="AC8" i="9"/>
  <c r="AD8" i="9"/>
  <c r="AA8" i="9"/>
  <c r="W8" i="9"/>
  <c r="X8" i="9"/>
  <c r="Y8" i="9"/>
  <c r="V8" i="9"/>
  <c r="S8" i="9"/>
  <c r="T8" i="9"/>
  <c r="R8" i="9"/>
  <c r="N8" i="9"/>
  <c r="O8" i="9"/>
  <c r="M8" i="9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7" i="5"/>
  <c r="BQ27" i="5"/>
  <c r="BR27" i="5"/>
  <c r="BO27" i="5"/>
  <c r="BK27" i="5"/>
  <c r="BL27" i="5"/>
  <c r="BM27" i="5"/>
  <c r="BJ27" i="5"/>
  <c r="BF27" i="5"/>
  <c r="BG27" i="5"/>
  <c r="BH27" i="5"/>
  <c r="BE27" i="5"/>
  <c r="BA27" i="5"/>
  <c r="BB27" i="5"/>
  <c r="BC27" i="5"/>
  <c r="AZ27" i="5"/>
  <c r="AV27" i="5"/>
  <c r="AW27" i="5"/>
  <c r="AX27" i="5"/>
  <c r="AU27" i="5"/>
  <c r="AQ27" i="5"/>
  <c r="AR27" i="5"/>
  <c r="AS27" i="5"/>
  <c r="AP27" i="5"/>
  <c r="AL27" i="5"/>
  <c r="AM27" i="5"/>
  <c r="AN27" i="5"/>
  <c r="AK27" i="5"/>
  <c r="AG27" i="5"/>
  <c r="AH27" i="5"/>
  <c r="AI27" i="5"/>
  <c r="AF27" i="5"/>
  <c r="AB27" i="5"/>
  <c r="AC27" i="5"/>
  <c r="AD27" i="5"/>
  <c r="AA27" i="5"/>
  <c r="W27" i="5"/>
  <c r="X27" i="5"/>
  <c r="Y27" i="5"/>
  <c r="V27" i="5"/>
  <c r="S27" i="5"/>
  <c r="T27" i="5"/>
  <c r="R27" i="5"/>
  <c r="N27" i="5"/>
  <c r="O27" i="5"/>
  <c r="M27" i="5"/>
  <c r="BP17" i="5"/>
  <c r="BQ17" i="5"/>
  <c r="BR17" i="5"/>
  <c r="BO17" i="5"/>
  <c r="BK17" i="5"/>
  <c r="BL17" i="5"/>
  <c r="BM17" i="5"/>
  <c r="BJ17" i="5"/>
  <c r="BF17" i="5"/>
  <c r="BG17" i="5"/>
  <c r="BH17" i="5"/>
  <c r="BE17" i="5"/>
  <c r="BA17" i="5"/>
  <c r="BB17" i="5"/>
  <c r="BC17" i="5"/>
  <c r="AZ17" i="5"/>
  <c r="AV17" i="5"/>
  <c r="AW17" i="5"/>
  <c r="AX17" i="5"/>
  <c r="AU17" i="5"/>
  <c r="AQ17" i="5"/>
  <c r="AR17" i="5"/>
  <c r="AS17" i="5"/>
  <c r="AP17" i="5"/>
  <c r="AL17" i="5"/>
  <c r="AM17" i="5"/>
  <c r="AN17" i="5"/>
  <c r="AK17" i="5"/>
  <c r="AG17" i="5"/>
  <c r="AH17" i="5"/>
  <c r="AI17" i="5"/>
  <c r="AF17" i="5"/>
  <c r="AB17" i="5"/>
  <c r="AC17" i="5"/>
  <c r="AD17" i="5"/>
  <c r="AA17" i="5"/>
  <c r="W17" i="5"/>
  <c r="X17" i="5"/>
  <c r="Y17" i="5"/>
  <c r="V17" i="5"/>
  <c r="S17" i="5"/>
  <c r="T17" i="5"/>
  <c r="R17" i="5"/>
  <c r="N17" i="5"/>
  <c r="O17" i="5"/>
  <c r="M17" i="5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3" i="11" l="1"/>
  <c r="AV23" i="11" s="1"/>
  <c r="BA23" i="11" s="1"/>
  <c r="BF23" i="11" s="1"/>
  <c r="BK23" i="11" s="1"/>
  <c r="BP23" i="11" s="1"/>
  <c r="D48" i="4" s="1"/>
  <c r="B46" i="22"/>
  <c r="B41" i="4"/>
  <c r="B39" i="22" s="1"/>
  <c r="B42" i="4"/>
  <c r="B25" i="4"/>
  <c r="B22" i="22" s="1"/>
  <c r="B19" i="4"/>
  <c r="B16" i="22" s="1"/>
  <c r="K48" i="4" l="1"/>
  <c r="E59" i="22" l="1"/>
  <c r="B52" i="22"/>
  <c r="B60" i="22"/>
  <c r="B61" i="22"/>
  <c r="J42" i="4" l="1"/>
  <c r="E84" i="14"/>
  <c r="C84" i="14"/>
  <c r="A42" i="4" s="1"/>
  <c r="C15" i="2" l="1"/>
  <c r="C11" i="2"/>
  <c r="C24" i="19" l="1"/>
  <c r="U73" i="14" l="1"/>
  <c r="Z73" i="14" s="1"/>
  <c r="AE73" i="14" s="1"/>
  <c r="AJ73" i="14" l="1"/>
  <c r="AO73" i="14" l="1"/>
  <c r="E24" i="19"/>
  <c r="Z21" i="19"/>
  <c r="AE21" i="19" s="1"/>
  <c r="AJ21" i="19" s="1"/>
  <c r="AO21" i="19" s="1"/>
  <c r="AT21" i="19" s="1"/>
  <c r="AY21" i="19" s="1"/>
  <c r="BD21" i="19" s="1"/>
  <c r="BI21" i="19" s="1"/>
  <c r="BN21" i="19" l="1"/>
  <c r="BS21" i="19" s="1"/>
  <c r="AT73" i="14"/>
  <c r="BR15" i="21"/>
  <c r="BQ15" i="21"/>
  <c r="BP15" i="21"/>
  <c r="BO15" i="21"/>
  <c r="AY73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4" i="2"/>
  <c r="BQ14" i="2"/>
  <c r="BP14" i="2"/>
  <c r="BO14" i="2"/>
  <c r="BR10" i="2"/>
  <c r="BQ10" i="2"/>
  <c r="BP10" i="2"/>
  <c r="BO10" i="2"/>
  <c r="BR5" i="2"/>
  <c r="BQ5" i="2"/>
  <c r="BP5" i="2"/>
  <c r="BO5" i="2"/>
  <c r="BD73" i="14" l="1"/>
  <c r="J18" i="14"/>
  <c r="J57" i="4" s="1"/>
  <c r="BI73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33" i="4"/>
  <c r="B31" i="22" s="1"/>
  <c r="B23" i="4"/>
  <c r="B20" i="22" s="1"/>
  <c r="B29" i="22"/>
  <c r="A29" i="22"/>
  <c r="B32" i="4"/>
  <c r="B30" i="22" s="1"/>
  <c r="B18" i="4"/>
  <c r="B15" i="22" s="1"/>
  <c r="B16" i="4"/>
  <c r="B13" i="22" s="1"/>
  <c r="B9" i="4"/>
  <c r="B6" i="22" s="1"/>
  <c r="BN73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57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57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57" i="4" s="1"/>
  <c r="I57" i="4"/>
  <c r="C60" i="22" s="1"/>
  <c r="C61" i="22"/>
  <c r="BS73" i="14" l="1"/>
  <c r="K57" i="4"/>
  <c r="H57" i="4"/>
  <c r="D60" i="22" s="1"/>
  <c r="E60" i="22" s="1"/>
  <c r="G73" i="14" l="1"/>
  <c r="C33" i="14"/>
  <c r="A16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0" i="4"/>
  <c r="J27" i="2"/>
  <c r="J13" i="4" s="1"/>
  <c r="J6" i="2"/>
  <c r="T36" i="2"/>
  <c r="Y36" i="2" s="1"/>
  <c r="S36" i="2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A30" i="4"/>
  <c r="A27" i="22" s="1"/>
  <c r="F33" i="2"/>
  <c r="F32" i="2"/>
  <c r="F31" i="2"/>
  <c r="F30" i="2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A13" i="4" s="1"/>
  <c r="A10" i="22" s="1"/>
  <c r="F25" i="2"/>
  <c r="F24" i="2"/>
  <c r="F23" i="2"/>
  <c r="F22" i="2"/>
  <c r="F21" i="2"/>
  <c r="F20" i="2"/>
  <c r="F19" i="2"/>
  <c r="F18" i="2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1" i="4"/>
  <c r="J6" i="4"/>
  <c r="U26" i="5"/>
  <c r="Z26" i="5" s="1"/>
  <c r="AE26" i="5" s="1"/>
  <c r="AJ26" i="5" s="1"/>
  <c r="AO26" i="5" s="1"/>
  <c r="AT26" i="5" s="1"/>
  <c r="AY26" i="5" s="1"/>
  <c r="BD26" i="5" s="1"/>
  <c r="BI26" i="5" s="1"/>
  <c r="BN26" i="5" s="1"/>
  <c r="BS26" i="5" s="1"/>
  <c r="U25" i="5"/>
  <c r="Z25" i="5" s="1"/>
  <c r="AE25" i="5" s="1"/>
  <c r="AJ25" i="5" s="1"/>
  <c r="AO25" i="5" s="1"/>
  <c r="AT25" i="5" s="1"/>
  <c r="AY25" i="5" s="1"/>
  <c r="BD25" i="5" s="1"/>
  <c r="BI25" i="5" s="1"/>
  <c r="BN25" i="5" s="1"/>
  <c r="BS25" i="5" s="1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U22" i="5"/>
  <c r="C28" i="5"/>
  <c r="A31" i="4" s="1"/>
  <c r="A28" i="22" s="1"/>
  <c r="F26" i="5"/>
  <c r="F25" i="5"/>
  <c r="F24" i="5"/>
  <c r="F23" i="5"/>
  <c r="F22" i="5"/>
  <c r="F21" i="5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U6" i="5"/>
  <c r="Z6" i="5" s="1"/>
  <c r="U5" i="5"/>
  <c r="Z5" i="5" s="1"/>
  <c r="U4" i="5"/>
  <c r="Z4" i="5" s="1"/>
  <c r="AE4" i="5" s="1"/>
  <c r="AJ4" i="5" s="1"/>
  <c r="AO4" i="5" s="1"/>
  <c r="AT4" i="5" s="1"/>
  <c r="AY4" i="5" s="1"/>
  <c r="BD4" i="5" s="1"/>
  <c r="BI4" i="5" s="1"/>
  <c r="BN4" i="5" s="1"/>
  <c r="BS4" i="5" s="1"/>
  <c r="C18" i="5"/>
  <c r="A6" i="4" s="1"/>
  <c r="A3" i="22" s="1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9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9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F4" i="6"/>
  <c r="E8" i="6"/>
  <c r="F5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I54" i="4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25" i="8"/>
  <c r="J25" i="8"/>
  <c r="J9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C25" i="8"/>
  <c r="A9" i="4" s="1"/>
  <c r="A6" i="22" s="1"/>
  <c r="T25" i="8"/>
  <c r="Y25" i="8" s="1"/>
  <c r="S25" i="8"/>
  <c r="U23" i="8"/>
  <c r="Z23" i="8" s="1"/>
  <c r="AE23" i="8" s="1"/>
  <c r="AJ23" i="8" s="1"/>
  <c r="AO23" i="8" s="1"/>
  <c r="AT23" i="8" s="1"/>
  <c r="AY23" i="8" s="1"/>
  <c r="BD23" i="8" s="1"/>
  <c r="U22" i="8"/>
  <c r="Z22" i="8" s="1"/>
  <c r="AE22" i="8" s="1"/>
  <c r="AJ22" i="8" s="1"/>
  <c r="AO22" i="8" s="1"/>
  <c r="AT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C9" i="9"/>
  <c r="A23" i="4" s="1"/>
  <c r="A20" i="22" s="1"/>
  <c r="U5" i="9"/>
  <c r="U4" i="9"/>
  <c r="F4" i="9"/>
  <c r="F5" i="9"/>
  <c r="J9" i="9"/>
  <c r="J23" i="4" s="1"/>
  <c r="E9" i="9"/>
  <c r="T9" i="9"/>
  <c r="U7" i="9"/>
  <c r="Z7" i="9" s="1"/>
  <c r="AE7" i="9" s="1"/>
  <c r="AJ7" i="9" s="1"/>
  <c r="AO7" i="9" s="1"/>
  <c r="AT7" i="9" s="1"/>
  <c r="AY7" i="9" s="1"/>
  <c r="BD7" i="9" s="1"/>
  <c r="F7" i="9"/>
  <c r="U6" i="9"/>
  <c r="Z6" i="9" s="1"/>
  <c r="AE6" i="9" s="1"/>
  <c r="AJ6" i="9" s="1"/>
  <c r="AO6" i="9" s="1"/>
  <c r="AT6" i="9" s="1"/>
  <c r="AY6" i="9" s="1"/>
  <c r="BD6" i="9" s="1"/>
  <c r="F6" i="9"/>
  <c r="R9" i="9"/>
  <c r="W9" i="9" s="1"/>
  <c r="AB9" i="9" s="1"/>
  <c r="AG9" i="9" s="1"/>
  <c r="F4" i="10"/>
  <c r="F6" i="10" s="1"/>
  <c r="E6" i="10"/>
  <c r="J6" i="10"/>
  <c r="J55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M5" i="10"/>
  <c r="P5" i="10"/>
  <c r="U4" i="10"/>
  <c r="Z4" i="10" s="1"/>
  <c r="F9" i="11"/>
  <c r="F10" i="11"/>
  <c r="F11" i="11"/>
  <c r="F12" i="11"/>
  <c r="F13" i="11"/>
  <c r="F14" i="11"/>
  <c r="F6" i="11"/>
  <c r="I56" i="4" s="1"/>
  <c r="C57" i="22" s="1"/>
  <c r="E6" i="11"/>
  <c r="E48" i="4"/>
  <c r="H48" i="4" s="1"/>
  <c r="F19" i="11"/>
  <c r="F23" i="11" s="1"/>
  <c r="I48" i="4" s="1"/>
  <c r="U11" i="11"/>
  <c r="Z11" i="11" s="1"/>
  <c r="U10" i="11"/>
  <c r="Z10" i="11" s="1"/>
  <c r="J16" i="11"/>
  <c r="J14" i="4" s="1"/>
  <c r="T16" i="11"/>
  <c r="S16" i="11"/>
  <c r="X16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U12" i="11"/>
  <c r="Z12" i="11" s="1"/>
  <c r="AE12" i="11" s="1"/>
  <c r="J6" i="11"/>
  <c r="J56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N5" i="11"/>
  <c r="M5" i="11"/>
  <c r="U4" i="11"/>
  <c r="F12" i="12"/>
  <c r="F13" i="12"/>
  <c r="F14" i="12"/>
  <c r="F15" i="12"/>
  <c r="E18" i="12"/>
  <c r="A32" i="4"/>
  <c r="A30" i="22" s="1"/>
  <c r="F4" i="12"/>
  <c r="F5" i="12"/>
  <c r="F6" i="12"/>
  <c r="F7" i="12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2" i="4" s="1"/>
  <c r="J9" i="12"/>
  <c r="J40" i="4" s="1"/>
  <c r="C9" i="12"/>
  <c r="A40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C8" i="13"/>
  <c r="A41" i="4" s="1"/>
  <c r="A39" i="22" s="1"/>
  <c r="J8" i="13"/>
  <c r="J41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F80" i="14"/>
  <c r="I59" i="4" s="1"/>
  <c r="F81" i="14"/>
  <c r="I60" i="4" s="1"/>
  <c r="F82" i="14"/>
  <c r="I61" i="4" s="1"/>
  <c r="F65" i="14"/>
  <c r="F67" i="14"/>
  <c r="F69" i="14"/>
  <c r="F70" i="14"/>
  <c r="F74" i="14"/>
  <c r="F75" i="14"/>
  <c r="C77" i="14"/>
  <c r="A24" i="4" s="1"/>
  <c r="A21" i="22" s="1"/>
  <c r="F56" i="14"/>
  <c r="F57" i="14"/>
  <c r="F58" i="14"/>
  <c r="F60" i="14"/>
  <c r="E62" i="14"/>
  <c r="C62" i="14"/>
  <c r="A33" i="4" s="1"/>
  <c r="A31" i="22" s="1"/>
  <c r="J52" i="14"/>
  <c r="J10" i="4" s="1"/>
  <c r="F36" i="14"/>
  <c r="F37" i="14"/>
  <c r="F38" i="14"/>
  <c r="F39" i="14"/>
  <c r="F40" i="14"/>
  <c r="F41" i="14"/>
  <c r="F43" i="14"/>
  <c r="F44" i="14"/>
  <c r="F45" i="14"/>
  <c r="F46" i="14"/>
  <c r="F47" i="14"/>
  <c r="F48" i="14"/>
  <c r="F49" i="14"/>
  <c r="F50" i="14"/>
  <c r="E52" i="14"/>
  <c r="A10" i="4"/>
  <c r="A7" i="22" s="1"/>
  <c r="J33" i="14"/>
  <c r="J16" i="4" s="1"/>
  <c r="F25" i="14"/>
  <c r="F26" i="14"/>
  <c r="F27" i="14"/>
  <c r="F28" i="14"/>
  <c r="F29" i="14"/>
  <c r="F31" i="14"/>
  <c r="E33" i="14"/>
  <c r="F15" i="14"/>
  <c r="F16" i="14"/>
  <c r="F5" i="14"/>
  <c r="F6" i="14"/>
  <c r="F8" i="14"/>
  <c r="F9" i="14"/>
  <c r="F10" i="14"/>
  <c r="F11" i="14"/>
  <c r="T84" i="14"/>
  <c r="Y84" i="14" s="1"/>
  <c r="AD84" i="14" s="1"/>
  <c r="AI84" i="14" s="1"/>
  <c r="AN84" i="14" s="1"/>
  <c r="R84" i="14"/>
  <c r="W84" i="14" s="1"/>
  <c r="AB84" i="14" s="1"/>
  <c r="AG84" i="14" s="1"/>
  <c r="AL84" i="14" s="1"/>
  <c r="AQ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J77" i="14"/>
  <c r="J24" i="4" s="1"/>
  <c r="T77" i="14"/>
  <c r="Y77" i="14" s="1"/>
  <c r="AD77" i="14" s="1"/>
  <c r="AI77" i="14" s="1"/>
  <c r="AN77" i="14" s="1"/>
  <c r="AS77" i="14" s="1"/>
  <c r="AX77" i="14" s="1"/>
  <c r="BC77" i="14" s="1"/>
  <c r="BH77" i="14" s="1"/>
  <c r="BM77" i="14" s="1"/>
  <c r="BR77" i="14" s="1"/>
  <c r="F24" i="4" s="1"/>
  <c r="S77" i="14"/>
  <c r="X77" i="14" s="1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U74" i="14"/>
  <c r="Z74" i="14" s="1"/>
  <c r="AE74" i="14" s="1"/>
  <c r="AJ74" i="14" s="1"/>
  <c r="AO74" i="14" s="1"/>
  <c r="AT74" i="14" s="1"/>
  <c r="AY74" i="14" s="1"/>
  <c r="BD74" i="14" s="1"/>
  <c r="BI74" i="14" s="1"/>
  <c r="BN74" i="14" s="1"/>
  <c r="BS74" i="14" s="1"/>
  <c r="U70" i="14"/>
  <c r="Z70" i="14" s="1"/>
  <c r="AE70" i="14" s="1"/>
  <c r="AJ70" i="14" s="1"/>
  <c r="AO70" i="14" s="1"/>
  <c r="AT70" i="14" s="1"/>
  <c r="AY70" i="14" s="1"/>
  <c r="BD70" i="14" s="1"/>
  <c r="BI70" i="14" s="1"/>
  <c r="BN70" i="14" s="1"/>
  <c r="BS70" i="14" s="1"/>
  <c r="U69" i="14"/>
  <c r="Z69" i="14" s="1"/>
  <c r="AE69" i="14" s="1"/>
  <c r="AJ69" i="14" s="1"/>
  <c r="AO69" i="14" s="1"/>
  <c r="AT69" i="14" s="1"/>
  <c r="AY69" i="14" s="1"/>
  <c r="BD69" i="14" s="1"/>
  <c r="BI69" i="14" s="1"/>
  <c r="BN69" i="14" s="1"/>
  <c r="BS69" i="14" s="1"/>
  <c r="U67" i="14"/>
  <c r="U65" i="14"/>
  <c r="J62" i="14"/>
  <c r="J33" i="4" s="1"/>
  <c r="T62" i="14"/>
  <c r="Y62" i="14" s="1"/>
  <c r="AD62" i="14" s="1"/>
  <c r="AI62" i="14" s="1"/>
  <c r="AN62" i="14" s="1"/>
  <c r="AS62" i="14" s="1"/>
  <c r="AX62" i="14" s="1"/>
  <c r="BC62" i="14" s="1"/>
  <c r="BH62" i="14" s="1"/>
  <c r="BM62" i="14" s="1"/>
  <c r="BR62" i="14" s="1"/>
  <c r="F33" i="4" s="1"/>
  <c r="S62" i="14"/>
  <c r="R62" i="14"/>
  <c r="W62" i="14" s="1"/>
  <c r="AB62" i="14" s="1"/>
  <c r="AG62" i="14" s="1"/>
  <c r="AL62" i="14" s="1"/>
  <c r="AQ62" i="14" s="1"/>
  <c r="AV62" i="14" s="1"/>
  <c r="BA62" i="14" s="1"/>
  <c r="BF62" i="14" s="1"/>
  <c r="BK62" i="14" s="1"/>
  <c r="BP62" i="14" s="1"/>
  <c r="D33" i="4" s="1"/>
  <c r="U60" i="14"/>
  <c r="Z60" i="14" s="1"/>
  <c r="AE60" i="14" s="1"/>
  <c r="AJ60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U39" i="14"/>
  <c r="Z39" i="14" s="1"/>
  <c r="AE39" i="14" s="1"/>
  <c r="AJ39" i="14" s="1"/>
  <c r="AO39" i="14" s="1"/>
  <c r="AT39" i="14" s="1"/>
  <c r="AY39" i="14" s="1"/>
  <c r="BD39" i="14" s="1"/>
  <c r="BI39" i="14" s="1"/>
  <c r="BN39" i="14" s="1"/>
  <c r="BS39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S52" i="14"/>
  <c r="X52" i="14" s="1"/>
  <c r="AC52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38" i="14"/>
  <c r="Z38" i="14" s="1"/>
  <c r="AE38" i="14" s="1"/>
  <c r="AJ38" i="14" s="1"/>
  <c r="AO38" i="14" s="1"/>
  <c r="AT38" i="14" s="1"/>
  <c r="AY38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BS37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U28" i="14"/>
  <c r="Z28" i="14" s="1"/>
  <c r="AE28" i="14" s="1"/>
  <c r="AJ28" i="14" s="1"/>
  <c r="AO28" i="14" s="1"/>
  <c r="AT28" i="14" s="1"/>
  <c r="AY28" i="14" s="1"/>
  <c r="BD28" i="14" s="1"/>
  <c r="BI28" i="14" s="1"/>
  <c r="BN28" i="14" s="1"/>
  <c r="BS28" i="14" s="1"/>
  <c r="U27" i="14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U6" i="14"/>
  <c r="Z6" i="14" s="1"/>
  <c r="AE6" i="14" s="1"/>
  <c r="AJ6" i="14" s="1"/>
  <c r="AO6" i="14" s="1"/>
  <c r="AT6" i="14" s="1"/>
  <c r="AY6" i="14" s="1"/>
  <c r="BD6" i="14" s="1"/>
  <c r="U5" i="14"/>
  <c r="T33" i="14"/>
  <c r="Y33" i="14" s="1"/>
  <c r="AD33" i="14" s="1"/>
  <c r="AI33" i="14" s="1"/>
  <c r="AN33" i="14" s="1"/>
  <c r="AS33" i="14" s="1"/>
  <c r="AX33" i="14" s="1"/>
  <c r="BC33" i="14" s="1"/>
  <c r="BH33" i="14" s="1"/>
  <c r="BM33" i="14" s="1"/>
  <c r="BR33" i="14" s="1"/>
  <c r="F16" i="4" s="1"/>
  <c r="R33" i="14"/>
  <c r="W33" i="14" s="1"/>
  <c r="AB33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F73" i="15"/>
  <c r="F74" i="15"/>
  <c r="F75" i="15"/>
  <c r="F76" i="15"/>
  <c r="F77" i="15"/>
  <c r="E79" i="15"/>
  <c r="C79" i="15"/>
  <c r="A34" i="4" s="1"/>
  <c r="A32" i="22" s="1"/>
  <c r="F60" i="15"/>
  <c r="F61" i="15"/>
  <c r="F62" i="15"/>
  <c r="F63" i="15"/>
  <c r="F64" i="15"/>
  <c r="F65" i="15"/>
  <c r="F66" i="15"/>
  <c r="F68" i="15"/>
  <c r="E70" i="15"/>
  <c r="A27" i="4"/>
  <c r="A24" i="22" s="1"/>
  <c r="F47" i="15"/>
  <c r="F49" i="15"/>
  <c r="F50" i="15"/>
  <c r="F51" i="15"/>
  <c r="F52" i="15"/>
  <c r="F53" i="15"/>
  <c r="F54" i="15"/>
  <c r="E56" i="15"/>
  <c r="C56" i="15"/>
  <c r="A17" i="4" s="1"/>
  <c r="A14" i="22" s="1"/>
  <c r="F38" i="15"/>
  <c r="F39" i="15"/>
  <c r="F40" i="15"/>
  <c r="F41" i="15"/>
  <c r="F42" i="15"/>
  <c r="E44" i="15"/>
  <c r="C44" i="15"/>
  <c r="A26" i="4" s="1"/>
  <c r="A23" i="22" s="1"/>
  <c r="F26" i="15"/>
  <c r="F27" i="15"/>
  <c r="F28" i="15"/>
  <c r="F29" i="15"/>
  <c r="F30" i="15"/>
  <c r="F31" i="15"/>
  <c r="F32" i="15"/>
  <c r="F33" i="15"/>
  <c r="E35" i="15"/>
  <c r="C35" i="15"/>
  <c r="A25" i="4" s="1"/>
  <c r="A22" i="22" s="1"/>
  <c r="F20" i="15"/>
  <c r="F21" i="15"/>
  <c r="C23" i="15"/>
  <c r="A44" i="4" s="1"/>
  <c r="A43" i="22" s="1"/>
  <c r="F10" i="15"/>
  <c r="F11" i="15"/>
  <c r="I62" i="4" s="1"/>
  <c r="F15" i="15"/>
  <c r="I63" i="4" s="1"/>
  <c r="A42" i="22"/>
  <c r="F4" i="15"/>
  <c r="F5" i="15"/>
  <c r="F6" i="15"/>
  <c r="E8" i="15"/>
  <c r="J79" i="15"/>
  <c r="J34" i="4" s="1"/>
  <c r="T79" i="15"/>
  <c r="Y79" i="15" s="1"/>
  <c r="AD79" i="15" s="1"/>
  <c r="AI79" i="15" s="1"/>
  <c r="AN79" i="15" s="1"/>
  <c r="AS79" i="15" s="1"/>
  <c r="AX79" i="15" s="1"/>
  <c r="BC79" i="15" s="1"/>
  <c r="BH79" i="15" s="1"/>
  <c r="BM79" i="15" s="1"/>
  <c r="BR79" i="15" s="1"/>
  <c r="F34" i="4" s="1"/>
  <c r="S79" i="15"/>
  <c r="X79" i="15" s="1"/>
  <c r="AC79" i="15" s="1"/>
  <c r="R79" i="15"/>
  <c r="W79" i="15" s="1"/>
  <c r="AB79" i="15" s="1"/>
  <c r="AG79" i="15" s="1"/>
  <c r="AL79" i="15" s="1"/>
  <c r="AQ79" i="15" s="1"/>
  <c r="AV79" i="15" s="1"/>
  <c r="BA79" i="15" s="1"/>
  <c r="BF79" i="15" s="1"/>
  <c r="U77" i="15"/>
  <c r="Z77" i="15" s="1"/>
  <c r="AE77" i="15" s="1"/>
  <c r="AJ77" i="15" s="1"/>
  <c r="AO77" i="15" s="1"/>
  <c r="AT77" i="15" s="1"/>
  <c r="AY77" i="15" s="1"/>
  <c r="BD77" i="15" s="1"/>
  <c r="BI77" i="15" s="1"/>
  <c r="BN77" i="15" s="1"/>
  <c r="BS77" i="15" s="1"/>
  <c r="U76" i="15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J70" i="15"/>
  <c r="J27" i="4" s="1"/>
  <c r="S70" i="15"/>
  <c r="R70" i="15"/>
  <c r="W70" i="15" s="1"/>
  <c r="AB70" i="15" s="1"/>
  <c r="AG70" i="15" s="1"/>
  <c r="AL70" i="15" s="1"/>
  <c r="U68" i="15"/>
  <c r="Z68" i="15" s="1"/>
  <c r="AE68" i="15" s="1"/>
  <c r="AJ68" i="15" s="1"/>
  <c r="AO68" i="15" s="1"/>
  <c r="AT68" i="15" s="1"/>
  <c r="AY68" i="15" s="1"/>
  <c r="BD68" i="15" s="1"/>
  <c r="BI68" i="15" s="1"/>
  <c r="BN68" i="15" s="1"/>
  <c r="BS68" i="15" s="1"/>
  <c r="U66" i="15"/>
  <c r="Z66" i="15" s="1"/>
  <c r="AE66" i="15" s="1"/>
  <c r="AJ66" i="15" s="1"/>
  <c r="AO66" i="15" s="1"/>
  <c r="AT66" i="15" s="1"/>
  <c r="AY66" i="15" s="1"/>
  <c r="BD66" i="15" s="1"/>
  <c r="BI66" i="15" s="1"/>
  <c r="BN66" i="15" s="1"/>
  <c r="BS66" i="15" s="1"/>
  <c r="U65" i="15"/>
  <c r="Z65" i="15" s="1"/>
  <c r="AE65" i="15" s="1"/>
  <c r="AJ65" i="15" s="1"/>
  <c r="AO65" i="15" s="1"/>
  <c r="AT65" i="15" s="1"/>
  <c r="AY65" i="15" s="1"/>
  <c r="BD65" i="15" s="1"/>
  <c r="BI65" i="15" s="1"/>
  <c r="BN65" i="15" s="1"/>
  <c r="BS65" i="15" s="1"/>
  <c r="U64" i="15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J56" i="15"/>
  <c r="J17" i="4" s="1"/>
  <c r="T56" i="15"/>
  <c r="Y56" i="15" s="1"/>
  <c r="R56" i="15"/>
  <c r="W56" i="15" s="1"/>
  <c r="AB56" i="15" s="1"/>
  <c r="AG56" i="15" s="1"/>
  <c r="AL56" i="15" s="1"/>
  <c r="AQ56" i="15" s="1"/>
  <c r="AV56" i="15" s="1"/>
  <c r="BA56" i="15" s="1"/>
  <c r="U54" i="15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U53" i="15"/>
  <c r="Z53" i="15" s="1"/>
  <c r="AE53" i="15" s="1"/>
  <c r="AJ53" i="15" s="1"/>
  <c r="AO53" i="15" s="1"/>
  <c r="AT53" i="15" s="1"/>
  <c r="AY53" i="15" s="1"/>
  <c r="BD53" i="15" s="1"/>
  <c r="BI53" i="15" s="1"/>
  <c r="BN53" i="15" s="1"/>
  <c r="BS53" i="15" s="1"/>
  <c r="U52" i="15"/>
  <c r="Z52" i="15" s="1"/>
  <c r="AE52" i="15" s="1"/>
  <c r="AJ52" i="15" s="1"/>
  <c r="AO52" i="15" s="1"/>
  <c r="AT52" i="15" s="1"/>
  <c r="AY52" i="15" s="1"/>
  <c r="BD52" i="15" s="1"/>
  <c r="BI52" i="15" s="1"/>
  <c r="BN52" i="15" s="1"/>
  <c r="BS52" i="15" s="1"/>
  <c r="U51" i="15"/>
  <c r="U50" i="15"/>
  <c r="U49" i="15"/>
  <c r="Z49" i="15" s="1"/>
  <c r="AE49" i="15" s="1"/>
  <c r="J44" i="15"/>
  <c r="J26" i="4" s="1"/>
  <c r="T44" i="15"/>
  <c r="Y44" i="15" s="1"/>
  <c r="AD44" i="15" s="1"/>
  <c r="AI44" i="15" s="1"/>
  <c r="U42" i="15"/>
  <c r="Z42" i="15" s="1"/>
  <c r="AE42" i="15" s="1"/>
  <c r="AJ42" i="15" s="1"/>
  <c r="AO42" i="15" s="1"/>
  <c r="AT42" i="15" s="1"/>
  <c r="AY42" i="15" s="1"/>
  <c r="BD42" i="15" s="1"/>
  <c r="BI42" i="15" s="1"/>
  <c r="BN42" i="15" s="1"/>
  <c r="BS42" i="15" s="1"/>
  <c r="U41" i="15"/>
  <c r="Z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U28" i="15"/>
  <c r="Z28" i="15" s="1"/>
  <c r="AE28" i="15" s="1"/>
  <c r="AJ28" i="15" s="1"/>
  <c r="AO28" i="15" s="1"/>
  <c r="AT28" i="15" s="1"/>
  <c r="AY28" i="15" s="1"/>
  <c r="U27" i="15"/>
  <c r="Z27" i="15" s="1"/>
  <c r="AE27" i="15" s="1"/>
  <c r="AJ27" i="15" s="1"/>
  <c r="AO27" i="15" s="1"/>
  <c r="U30" i="15"/>
  <c r="Z30" i="15" s="1"/>
  <c r="AE30" i="15" s="1"/>
  <c r="J35" i="15"/>
  <c r="J25" i="4" s="1"/>
  <c r="T35" i="15"/>
  <c r="Y35" i="15" s="1"/>
  <c r="AD35" i="15" s="1"/>
  <c r="AI35" i="15" s="1"/>
  <c r="AN35" i="15" s="1"/>
  <c r="AS35" i="15" s="1"/>
  <c r="AX35" i="15" s="1"/>
  <c r="BC35" i="15" s="1"/>
  <c r="S35" i="15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AT32" i="15" s="1"/>
  <c r="AY32" i="15" s="1"/>
  <c r="BD32" i="15" s="1"/>
  <c r="BI32" i="15" s="1"/>
  <c r="BN32" i="15" s="1"/>
  <c r="BS32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3" i="15"/>
  <c r="J44" i="4" s="1"/>
  <c r="T23" i="15"/>
  <c r="Y23" i="15" s="1"/>
  <c r="AD23" i="15" s="1"/>
  <c r="AI23" i="15" s="1"/>
  <c r="AN23" i="15" s="1"/>
  <c r="AS23" i="15" s="1"/>
  <c r="AX23" i="15" s="1"/>
  <c r="BC23" i="15" s="1"/>
  <c r="BH23" i="15" s="1"/>
  <c r="BM23" i="15" s="1"/>
  <c r="BR23" i="15" s="1"/>
  <c r="F44" i="4" s="1"/>
  <c r="S23" i="15"/>
  <c r="X23" i="15" s="1"/>
  <c r="AC23" i="15" s="1"/>
  <c r="AH23" i="15" s="1"/>
  <c r="AM23" i="15" s="1"/>
  <c r="AR23" i="15" s="1"/>
  <c r="AW23" i="15" s="1"/>
  <c r="BB23" i="15" s="1"/>
  <c r="BG23" i="15" s="1"/>
  <c r="BL23" i="15" s="1"/>
  <c r="BQ23" i="15" s="1"/>
  <c r="E44" i="4" s="1"/>
  <c r="R23" i="15"/>
  <c r="W23" i="15" s="1"/>
  <c r="AB23" i="15" s="1"/>
  <c r="U21" i="15"/>
  <c r="U20" i="15"/>
  <c r="U15" i="15"/>
  <c r="U17" i="15" s="1"/>
  <c r="U11" i="15"/>
  <c r="J8" i="15"/>
  <c r="J43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24" i="16"/>
  <c r="F25" i="16"/>
  <c r="F26" i="16"/>
  <c r="F28" i="16"/>
  <c r="F29" i="16"/>
  <c r="C31" i="16"/>
  <c r="A45" i="4" s="1"/>
  <c r="A44" i="22" s="1"/>
  <c r="F34" i="16"/>
  <c r="F35" i="16"/>
  <c r="F36" i="16"/>
  <c r="F37" i="16"/>
  <c r="F38" i="16"/>
  <c r="F39" i="16"/>
  <c r="F40" i="16"/>
  <c r="F41" i="16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J35" i="4"/>
  <c r="T45" i="16"/>
  <c r="Y45" i="16" s="1"/>
  <c r="AD45" i="16" s="1"/>
  <c r="AI45" i="16" s="1"/>
  <c r="AN45" i="16" s="1"/>
  <c r="AS45" i="16" s="1"/>
  <c r="AX45" i="16" s="1"/>
  <c r="BC45" i="16" s="1"/>
  <c r="BH45" i="16" s="1"/>
  <c r="R45" i="16"/>
  <c r="W45" i="16" s="1"/>
  <c r="AB45" i="16" s="1"/>
  <c r="AG45" i="16" s="1"/>
  <c r="AL45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BN40" i="16" s="1"/>
  <c r="BS40" i="16" s="1"/>
  <c r="U39" i="16"/>
  <c r="Z39" i="16" s="1"/>
  <c r="AE39" i="16" s="1"/>
  <c r="AJ39" i="16" s="1"/>
  <c r="AO39" i="16" s="1"/>
  <c r="AT39" i="16" s="1"/>
  <c r="AY39" i="16" s="1"/>
  <c r="BD39" i="16" s="1"/>
  <c r="BI39" i="16" s="1"/>
  <c r="BN39" i="16" s="1"/>
  <c r="BS39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U35" i="16"/>
  <c r="Z35" i="16" s="1"/>
  <c r="AE35" i="16" s="1"/>
  <c r="AJ35" i="16" s="1"/>
  <c r="AO35" i="16" s="1"/>
  <c r="AT35" i="16" s="1"/>
  <c r="AY35" i="16" s="1"/>
  <c r="BD35" i="16" s="1"/>
  <c r="BI35" i="16" s="1"/>
  <c r="T31" i="16"/>
  <c r="Y31" i="16" s="1"/>
  <c r="AD31" i="16" s="1"/>
  <c r="AI31" i="16" s="1"/>
  <c r="AN31" i="16" s="1"/>
  <c r="AS31" i="16" s="1"/>
  <c r="AX31" i="16" s="1"/>
  <c r="BC31" i="16" s="1"/>
  <c r="BH31" i="16" s="1"/>
  <c r="BM31" i="16" s="1"/>
  <c r="BR31" i="16" s="1"/>
  <c r="S31" i="16"/>
  <c r="X31" i="16" s="1"/>
  <c r="AC31" i="16" s="1"/>
  <c r="AH31" i="16" s="1"/>
  <c r="AM31" i="16" s="1"/>
  <c r="U29" i="16"/>
  <c r="Z29" i="16" s="1"/>
  <c r="AE29" i="16" s="1"/>
  <c r="AJ29" i="16" s="1"/>
  <c r="AO29" i="16" s="1"/>
  <c r="AT29" i="16" s="1"/>
  <c r="AY29" i="16" s="1"/>
  <c r="BD29" i="16" s="1"/>
  <c r="BI29" i="16" s="1"/>
  <c r="BN29" i="16" s="1"/>
  <c r="BS29" i="16" s="1"/>
  <c r="U28" i="16"/>
  <c r="U26" i="16"/>
  <c r="U25" i="16"/>
  <c r="Z25" i="16" s="1"/>
  <c r="U24" i="16"/>
  <c r="E21" i="16"/>
  <c r="J7" i="4"/>
  <c r="S21" i="16"/>
  <c r="AJ19" i="16"/>
  <c r="AO19" i="16" s="1"/>
  <c r="U17" i="16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19" i="4"/>
  <c r="A19" i="4"/>
  <c r="A16" i="22" s="1"/>
  <c r="T31" i="17"/>
  <c r="Y31" i="17" s="1"/>
  <c r="AD31" i="17" s="1"/>
  <c r="AI31" i="17" s="1"/>
  <c r="AN31" i="17" s="1"/>
  <c r="AS31" i="17" s="1"/>
  <c r="AX31" i="17" s="1"/>
  <c r="BC31" i="17" s="1"/>
  <c r="BH31" i="17" s="1"/>
  <c r="BM31" i="17" s="1"/>
  <c r="BR31" i="17" s="1"/>
  <c r="F19" i="4" s="1"/>
  <c r="R31" i="17"/>
  <c r="W31" i="17" s="1"/>
  <c r="AB31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2" i="17"/>
  <c r="AO22" i="17" s="1"/>
  <c r="AT22" i="17" s="1"/>
  <c r="AY22" i="17" s="1"/>
  <c r="BD22" i="17" s="1"/>
  <c r="BI22" i="17" s="1"/>
  <c r="BN22" i="17" s="1"/>
  <c r="BS22" i="17" s="1"/>
  <c r="F22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8" i="17"/>
  <c r="AO18" i="17" s="1"/>
  <c r="AT18" i="17" s="1"/>
  <c r="AY18" i="17" s="1"/>
  <c r="BD18" i="17" s="1"/>
  <c r="BI18" i="17" s="1"/>
  <c r="BN18" i="17" s="1"/>
  <c r="BS18" i="17" s="1"/>
  <c r="F18" i="17"/>
  <c r="AJ17" i="17"/>
  <c r="AO17" i="17" s="1"/>
  <c r="AT17" i="17" s="1"/>
  <c r="AY17" i="17" s="1"/>
  <c r="BD17" i="17" s="1"/>
  <c r="BI17" i="17" s="1"/>
  <c r="BN17" i="17" s="1"/>
  <c r="BS17" i="17" s="1"/>
  <c r="F17" i="17"/>
  <c r="J18" i="4"/>
  <c r="C14" i="17"/>
  <c r="A18" i="4" s="1"/>
  <c r="A15" i="22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1" i="17"/>
  <c r="AJ11" i="17" s="1"/>
  <c r="AO11" i="17" s="1"/>
  <c r="AT11" i="17" s="1"/>
  <c r="AY11" i="17" s="1"/>
  <c r="BD11" i="17" s="1"/>
  <c r="BI11" i="17" s="1"/>
  <c r="BN11" i="17" s="1"/>
  <c r="BS11" i="17" s="1"/>
  <c r="F11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49" i="4" s="1"/>
  <c r="C19" i="18"/>
  <c r="A49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49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6" i="4" s="1"/>
  <c r="A36" i="4"/>
  <c r="A34" i="22" s="1"/>
  <c r="T12" i="18"/>
  <c r="Y12" i="18" s="1"/>
  <c r="AD12" i="18" s="1"/>
  <c r="AI12" i="18" s="1"/>
  <c r="AN12" i="18" s="1"/>
  <c r="S12" i="18"/>
  <c r="X12" i="18" s="1"/>
  <c r="R12" i="18"/>
  <c r="W12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F7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6" i="4"/>
  <c r="H66" i="4"/>
  <c r="C66" i="4" s="1"/>
  <c r="B54" i="22"/>
  <c r="B53" i="22"/>
  <c r="B56" i="4"/>
  <c r="B57" i="22" s="1"/>
  <c r="B55" i="4"/>
  <c r="B56" i="22" s="1"/>
  <c r="B55" i="22"/>
  <c r="B52" i="4"/>
  <c r="B51" i="22" s="1"/>
  <c r="B51" i="4"/>
  <c r="B50" i="22" s="1"/>
  <c r="B49" i="4"/>
  <c r="B48" i="22" s="1"/>
  <c r="J45" i="4"/>
  <c r="B45" i="4"/>
  <c r="B44" i="22" s="1"/>
  <c r="B44" i="4"/>
  <c r="B43" i="22" s="1"/>
  <c r="B42" i="22"/>
  <c r="B43" i="4"/>
  <c r="B41" i="22" s="1"/>
  <c r="A43" i="4"/>
  <c r="A41" i="22" s="1"/>
  <c r="B40" i="22"/>
  <c r="A40" i="22"/>
  <c r="B40" i="4"/>
  <c r="B38" i="22" s="1"/>
  <c r="J39" i="4"/>
  <c r="B39" i="4"/>
  <c r="B37" i="22" s="1"/>
  <c r="A39" i="4"/>
  <c r="A37" i="22" s="1"/>
  <c r="B37" i="4"/>
  <c r="B35" i="22" s="1"/>
  <c r="B36" i="4"/>
  <c r="B34" i="22" s="1"/>
  <c r="B35" i="4"/>
  <c r="B33" i="22" s="1"/>
  <c r="A35" i="4"/>
  <c r="A33" i="22" s="1"/>
  <c r="B34" i="4"/>
  <c r="B32" i="22" s="1"/>
  <c r="B31" i="4"/>
  <c r="B28" i="22" s="1"/>
  <c r="B30" i="4"/>
  <c r="B27" i="22" s="1"/>
  <c r="B28" i="4"/>
  <c r="B25" i="22" s="1"/>
  <c r="B27" i="4"/>
  <c r="B24" i="22" s="1"/>
  <c r="B26" i="4"/>
  <c r="B23" i="22" s="1"/>
  <c r="B24" i="4"/>
  <c r="B21" i="22" s="1"/>
  <c r="B21" i="4"/>
  <c r="B18" i="22" s="1"/>
  <c r="B20" i="4"/>
  <c r="B17" i="22" s="1"/>
  <c r="B17" i="4"/>
  <c r="B14" i="22" s="1"/>
  <c r="B15" i="4"/>
  <c r="B12" i="22" s="1"/>
  <c r="A15" i="4"/>
  <c r="A12" i="22" s="1"/>
  <c r="B14" i="4"/>
  <c r="B11" i="22" s="1"/>
  <c r="A14" i="4"/>
  <c r="A11" i="22" s="1"/>
  <c r="B13" i="4"/>
  <c r="B10" i="22" s="1"/>
  <c r="B11" i="4"/>
  <c r="B8" i="22" s="1"/>
  <c r="B10" i="4"/>
  <c r="B7" i="22" s="1"/>
  <c r="B7" i="4"/>
  <c r="B4" i="22" s="1"/>
  <c r="A7" i="4"/>
  <c r="A4" i="22" s="1"/>
  <c r="B6" i="4"/>
  <c r="B3" i="22" s="1"/>
  <c r="O15" i="21"/>
  <c r="T15" i="21"/>
  <c r="Y15" i="21"/>
  <c r="AD15" i="21"/>
  <c r="AI15" i="21"/>
  <c r="AN15" i="21"/>
  <c r="AS15" i="21"/>
  <c r="AX15" i="21"/>
  <c r="BC15" i="21"/>
  <c r="BH15" i="21"/>
  <c r="BM15" i="21"/>
  <c r="M15" i="21"/>
  <c r="R15" i="21"/>
  <c r="W15" i="21"/>
  <c r="AB15" i="21"/>
  <c r="AG15" i="21"/>
  <c r="AL15" i="21"/>
  <c r="AQ15" i="21"/>
  <c r="AV15" i="21"/>
  <c r="BA15" i="21"/>
  <c r="BF15" i="21"/>
  <c r="BK15" i="21"/>
  <c r="J16" i="21"/>
  <c r="J64" i="4" s="1"/>
  <c r="Q15" i="21"/>
  <c r="N15" i="21"/>
  <c r="S15" i="21"/>
  <c r="X15" i="21"/>
  <c r="AC15" i="21"/>
  <c r="AH15" i="21"/>
  <c r="AM15" i="21"/>
  <c r="AR15" i="21"/>
  <c r="AW15" i="21"/>
  <c r="BB15" i="21"/>
  <c r="BG15" i="21"/>
  <c r="BL15" i="21"/>
  <c r="C9" i="19"/>
  <c r="A37" i="4" s="1"/>
  <c r="A35" i="22" s="1"/>
  <c r="C11" i="21"/>
  <c r="A28" i="4" s="1"/>
  <c r="A25" i="22" s="1"/>
  <c r="C31" i="21"/>
  <c r="A21" i="4" s="1"/>
  <c r="A18" i="22" s="1"/>
  <c r="A20" i="4"/>
  <c r="A17" i="22" s="1"/>
  <c r="A11" i="4"/>
  <c r="A8" i="22" s="1"/>
  <c r="F14" i="21"/>
  <c r="F16" i="21" s="1"/>
  <c r="I64" i="4" s="1"/>
  <c r="U14" i="21"/>
  <c r="Z14" i="21" s="1"/>
  <c r="F4" i="19"/>
  <c r="F5" i="19"/>
  <c r="F6" i="19"/>
  <c r="F7" i="19"/>
  <c r="F4" i="20"/>
  <c r="F5" i="20"/>
  <c r="F6" i="20"/>
  <c r="F7" i="20"/>
  <c r="F10" i="20"/>
  <c r="J24" i="19"/>
  <c r="J11" i="4" s="1"/>
  <c r="T13" i="20"/>
  <c r="Y13" i="20" s="1"/>
  <c r="F12" i="19"/>
  <c r="F13" i="19"/>
  <c r="F14" i="19"/>
  <c r="F15" i="19"/>
  <c r="F17" i="19"/>
  <c r="F18" i="19"/>
  <c r="F19" i="19"/>
  <c r="F21" i="19"/>
  <c r="G21" i="19" s="1"/>
  <c r="J9" i="19"/>
  <c r="J37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U5" i="19"/>
  <c r="Z5" i="19" s="1"/>
  <c r="U6" i="19"/>
  <c r="Z6" i="19" s="1"/>
  <c r="AE6" i="19" s="1"/>
  <c r="AJ6" i="19" s="1"/>
  <c r="AO6" i="19" s="1"/>
  <c r="AT6" i="19" s="1"/>
  <c r="AY6" i="19" s="1"/>
  <c r="BD6" i="19" s="1"/>
  <c r="BI6" i="19" s="1"/>
  <c r="BN6" i="19" s="1"/>
  <c r="BS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F4" i="21"/>
  <c r="F5" i="21"/>
  <c r="F6" i="21"/>
  <c r="F7" i="21"/>
  <c r="F8" i="21"/>
  <c r="F9" i="21"/>
  <c r="J31" i="21"/>
  <c r="J21" i="4" s="1"/>
  <c r="F19" i="21"/>
  <c r="F21" i="21"/>
  <c r="F22" i="21"/>
  <c r="F23" i="21"/>
  <c r="F24" i="21"/>
  <c r="F25" i="21"/>
  <c r="F26" i="21"/>
  <c r="F27" i="21"/>
  <c r="F28" i="2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J20" i="4"/>
  <c r="J11" i="21"/>
  <c r="J28" i="4" s="1"/>
  <c r="U19" i="21"/>
  <c r="Z19" i="21" s="1"/>
  <c r="U20" i="21"/>
  <c r="Z20" i="21" s="1"/>
  <c r="AE20" i="21" s="1"/>
  <c r="AJ20" i="21" s="1"/>
  <c r="AO20" i="21" s="1"/>
  <c r="AT20" i="21" s="1"/>
  <c r="AY20" i="21" s="1"/>
  <c r="BD20" i="21" s="1"/>
  <c r="BI20" i="21" s="1"/>
  <c r="BN20" i="21" s="1"/>
  <c r="BS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BS14" i="19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Z22" i="19"/>
  <c r="AE22" i="19" s="1"/>
  <c r="AJ22" i="19" s="1"/>
  <c r="AO22" i="19" s="1"/>
  <c r="AT22" i="19" s="1"/>
  <c r="AY22" i="19" s="1"/>
  <c r="BD22" i="19" s="1"/>
  <c r="BI22" i="19" s="1"/>
  <c r="S13" i="20"/>
  <c r="R13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E9" i="19"/>
  <c r="BJ15" i="21"/>
  <c r="BE15" i="21"/>
  <c r="AZ15" i="21"/>
  <c r="AU15" i="21"/>
  <c r="AP15" i="21"/>
  <c r="AK15" i="21"/>
  <c r="AF15" i="21"/>
  <c r="AA15" i="21"/>
  <c r="V15" i="21"/>
  <c r="E16" i="21"/>
  <c r="C16" i="21"/>
  <c r="E31" i="21"/>
  <c r="R6" i="10" l="1"/>
  <c r="S6" i="10"/>
  <c r="X6" i="10" s="1"/>
  <c r="AC6" i="10" s="1"/>
  <c r="AH6" i="10" s="1"/>
  <c r="S6" i="11"/>
  <c r="AC6" i="7"/>
  <c r="AH6" i="7" s="1"/>
  <c r="AM6" i="7" s="1"/>
  <c r="AR6" i="7" s="1"/>
  <c r="AW6" i="7" s="1"/>
  <c r="BB6" i="7" s="1"/>
  <c r="BG6" i="7" s="1"/>
  <c r="AJ10" i="16"/>
  <c r="AO10" i="16" s="1"/>
  <c r="AT10" i="16" s="1"/>
  <c r="AY10" i="16" s="1"/>
  <c r="BD10" i="16" s="1"/>
  <c r="BI10" i="16" s="1"/>
  <c r="BN10" i="16" s="1"/>
  <c r="BS10" i="16" s="1"/>
  <c r="G10" i="16" s="1"/>
  <c r="T6" i="1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6" i="4" s="1"/>
  <c r="BM6" i="10"/>
  <c r="BR6" i="10" s="1"/>
  <c r="F55" i="4" s="1"/>
  <c r="X6" i="11"/>
  <c r="AC6" i="11" s="1"/>
  <c r="AH6" i="11" s="1"/>
  <c r="AM6" i="11" s="1"/>
  <c r="AR6" i="11" s="1"/>
  <c r="AW6" i="11" s="1"/>
  <c r="BB6" i="11" s="1"/>
  <c r="BG6" i="11" s="1"/>
  <c r="BL6" i="11" s="1"/>
  <c r="C64" i="22"/>
  <c r="AJ12" i="11"/>
  <c r="AO12" i="11" s="1"/>
  <c r="AT12" i="11" s="1"/>
  <c r="AY12" i="11" s="1"/>
  <c r="BD12" i="11" s="1"/>
  <c r="BI12" i="11" s="1"/>
  <c r="BN12" i="11" s="1"/>
  <c r="BS12" i="11" s="1"/>
  <c r="G12" i="11" s="1"/>
  <c r="U7" i="6"/>
  <c r="G6" i="6"/>
  <c r="Z17" i="16"/>
  <c r="AE17" i="16" s="1"/>
  <c r="AJ17" i="16" s="1"/>
  <c r="AO17" i="16" s="1"/>
  <c r="AT17" i="16" s="1"/>
  <c r="AY17" i="16" s="1"/>
  <c r="BD17" i="16" s="1"/>
  <c r="BI17" i="16" s="1"/>
  <c r="BN17" i="16" s="1"/>
  <c r="BS17" i="16" s="1"/>
  <c r="G17" i="16" s="1"/>
  <c r="AT19" i="16"/>
  <c r="AY19" i="16" s="1"/>
  <c r="BD19" i="16" s="1"/>
  <c r="BI19" i="16" s="1"/>
  <c r="BN19" i="16" s="1"/>
  <c r="BS19" i="16" s="1"/>
  <c r="G19" i="16" s="1"/>
  <c r="AT18" i="16"/>
  <c r="AY18" i="16" s="1"/>
  <c r="BD18" i="16" s="1"/>
  <c r="BI18" i="16" s="1"/>
  <c r="BN18" i="16" s="1"/>
  <c r="BS18" i="16" s="1"/>
  <c r="G18" i="16" s="1"/>
  <c r="U5" i="7"/>
  <c r="AE5" i="5"/>
  <c r="AJ5" i="5" s="1"/>
  <c r="AO5" i="5" s="1"/>
  <c r="AT5" i="5" s="1"/>
  <c r="AY5" i="5" s="1"/>
  <c r="BD5" i="5" s="1"/>
  <c r="BI5" i="5" s="1"/>
  <c r="BN5" i="5" s="1"/>
  <c r="BS5" i="5" s="1"/>
  <c r="G5" i="5" s="1"/>
  <c r="AE6" i="5"/>
  <c r="AJ6" i="5" s="1"/>
  <c r="AO6" i="5" s="1"/>
  <c r="AT6" i="5" s="1"/>
  <c r="AY6" i="5" s="1"/>
  <c r="BD6" i="5" s="1"/>
  <c r="BI6" i="5" s="1"/>
  <c r="BN6" i="5" s="1"/>
  <c r="BS6" i="5" s="1"/>
  <c r="G6" i="5" s="1"/>
  <c r="BN22" i="19"/>
  <c r="BS22" i="19" s="1"/>
  <c r="G22" i="19" s="1"/>
  <c r="F31" i="17"/>
  <c r="I19" i="4" s="1"/>
  <c r="C16" i="22" s="1"/>
  <c r="F45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6" i="4" s="1"/>
  <c r="U12" i="20"/>
  <c r="G70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3" i="4" s="1"/>
  <c r="J52" i="4"/>
  <c r="I15" i="2"/>
  <c r="J53" i="4"/>
  <c r="I6" i="2"/>
  <c r="J51" i="4"/>
  <c r="I11" i="2"/>
  <c r="U10" i="21"/>
  <c r="Z15" i="18"/>
  <c r="U18" i="18"/>
  <c r="Z4" i="18"/>
  <c r="AE4" i="18" s="1"/>
  <c r="U17" i="5"/>
  <c r="BI6" i="9"/>
  <c r="BN6" i="9" s="1"/>
  <c r="BS6" i="9" s="1"/>
  <c r="G6" i="9" s="1"/>
  <c r="BI7" i="9"/>
  <c r="BN7" i="9" s="1"/>
  <c r="BS7" i="9" s="1"/>
  <c r="G7" i="9" s="1"/>
  <c r="Z4" i="9"/>
  <c r="U12" i="14"/>
  <c r="Z65" i="14"/>
  <c r="U76" i="14"/>
  <c r="Z20" i="15"/>
  <c r="U22" i="15"/>
  <c r="Z24" i="16"/>
  <c r="U30" i="16"/>
  <c r="Z11" i="15"/>
  <c r="U13" i="15"/>
  <c r="Z15" i="15"/>
  <c r="Z17" i="15" s="1"/>
  <c r="Z5" i="15"/>
  <c r="U7" i="15"/>
  <c r="AJ30" i="15"/>
  <c r="AE41" i="15"/>
  <c r="AO17" i="18"/>
  <c r="AO60" i="14"/>
  <c r="Z5" i="14"/>
  <c r="Z12" i="14" s="1"/>
  <c r="P15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3" i="17"/>
  <c r="AE27" i="17"/>
  <c r="G18" i="17"/>
  <c r="G21" i="17"/>
  <c r="G24" i="17"/>
  <c r="G22" i="17"/>
  <c r="G17" i="17"/>
  <c r="G23" i="17"/>
  <c r="G25" i="17"/>
  <c r="G29" i="15"/>
  <c r="G64" i="15"/>
  <c r="G58" i="14"/>
  <c r="G20" i="8"/>
  <c r="G18" i="8"/>
  <c r="G15" i="8"/>
  <c r="G9" i="8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52" i="4" s="1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3" i="4" s="1"/>
  <c r="U19" i="11"/>
  <c r="P23" i="11"/>
  <c r="Z4" i="20"/>
  <c r="E31" i="16"/>
  <c r="AY5" i="20"/>
  <c r="BD5" i="20" s="1"/>
  <c r="BI5" i="20" s="1"/>
  <c r="BN5" i="20" s="1"/>
  <c r="BS5" i="20" s="1"/>
  <c r="G5" i="20" s="1"/>
  <c r="BD7" i="20"/>
  <c r="G10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5" i="4" s="1"/>
  <c r="F24" i="19"/>
  <c r="I11" i="4" s="1"/>
  <c r="C8" i="22" s="1"/>
  <c r="U47" i="15"/>
  <c r="G53" i="15"/>
  <c r="U32" i="14"/>
  <c r="E77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3" i="4" s="1"/>
  <c r="G7" i="19"/>
  <c r="G68" i="15"/>
  <c r="G49" i="14"/>
  <c r="G74" i="14"/>
  <c r="U4" i="12"/>
  <c r="U8" i="12" s="1"/>
  <c r="AM6" i="10"/>
  <c r="AR6" i="10" s="1"/>
  <c r="AW6" i="10" s="1"/>
  <c r="BB6" i="10" s="1"/>
  <c r="BG6" i="10" s="1"/>
  <c r="BL6" i="10" s="1"/>
  <c r="BQ6" i="10" s="1"/>
  <c r="E55" i="4" s="1"/>
  <c r="G7" i="8"/>
  <c r="AD6" i="7"/>
  <c r="AI6" i="7" s="1"/>
  <c r="AN6" i="7" s="1"/>
  <c r="AS6" i="7" s="1"/>
  <c r="AX6" i="7" s="1"/>
  <c r="BC6" i="7" s="1"/>
  <c r="BH6" i="7" s="1"/>
  <c r="BM6" i="7" s="1"/>
  <c r="BR6" i="7" s="1"/>
  <c r="F54" i="4" s="1"/>
  <c r="U21" i="5"/>
  <c r="U4" i="16"/>
  <c r="U60" i="15"/>
  <c r="U73" i="15"/>
  <c r="U36" i="14"/>
  <c r="U51" i="14" s="1"/>
  <c r="U34" i="16"/>
  <c r="U44" i="16" s="1"/>
  <c r="U38" i="15"/>
  <c r="E13" i="14"/>
  <c r="U4" i="13"/>
  <c r="U7" i="13" s="1"/>
  <c r="U12" i="12"/>
  <c r="A46" i="22"/>
  <c r="AB6" i="7"/>
  <c r="AG6" i="7" s="1"/>
  <c r="AL6" i="7" s="1"/>
  <c r="AQ6" i="7" s="1"/>
  <c r="AV6" i="7" s="1"/>
  <c r="BA6" i="7" s="1"/>
  <c r="BF6" i="7" s="1"/>
  <c r="BK6" i="7" s="1"/>
  <c r="BP6" i="7" s="1"/>
  <c r="D54" i="4" s="1"/>
  <c r="G5" i="18"/>
  <c r="G29" i="16"/>
  <c r="G38" i="16"/>
  <c r="G13" i="8"/>
  <c r="G41" i="16"/>
  <c r="G39" i="16"/>
  <c r="G37" i="16"/>
  <c r="Z28" i="16"/>
  <c r="G52" i="15"/>
  <c r="Z51" i="15"/>
  <c r="G42" i="15"/>
  <c r="G40" i="15"/>
  <c r="Z39" i="15"/>
  <c r="G32" i="15"/>
  <c r="G31" i="15"/>
  <c r="G77" i="15"/>
  <c r="G74" i="15"/>
  <c r="G65" i="15"/>
  <c r="Z61" i="15"/>
  <c r="Z57" i="14"/>
  <c r="Z67" i="14"/>
  <c r="G48" i="14"/>
  <c r="G47" i="14"/>
  <c r="G44" i="14"/>
  <c r="G39" i="14"/>
  <c r="G25" i="14"/>
  <c r="G9" i="14"/>
  <c r="G15" i="12"/>
  <c r="G13" i="12"/>
  <c r="G7" i="12"/>
  <c r="G6" i="12"/>
  <c r="Z5" i="12"/>
  <c r="G13" i="11"/>
  <c r="AE11" i="11"/>
  <c r="AE10" i="11"/>
  <c r="Z5" i="9"/>
  <c r="G21" i="8"/>
  <c r="G19" i="8"/>
  <c r="G17" i="8"/>
  <c r="G14" i="8"/>
  <c r="G11" i="8"/>
  <c r="G10" i="8"/>
  <c r="Z8" i="8"/>
  <c r="G6" i="8"/>
  <c r="Z5" i="7"/>
  <c r="Z5" i="6"/>
  <c r="Z22" i="5"/>
  <c r="G18" i="19"/>
  <c r="U8" i="19"/>
  <c r="U23" i="19"/>
  <c r="G4" i="19"/>
  <c r="R35" i="15"/>
  <c r="W35" i="15" s="1"/>
  <c r="AB35" i="15" s="1"/>
  <c r="AG35" i="15" s="1"/>
  <c r="AL35" i="15" s="1"/>
  <c r="AQ35" i="15" s="1"/>
  <c r="AV35" i="15" s="1"/>
  <c r="BA35" i="15" s="1"/>
  <c r="BF35" i="15" s="1"/>
  <c r="BK35" i="15" s="1"/>
  <c r="BP35" i="15" s="1"/>
  <c r="D25" i="4" s="1"/>
  <c r="F45" i="4"/>
  <c r="AD13" i="20"/>
  <c r="AI13" i="20" s="1"/>
  <c r="AN13" i="20" s="1"/>
  <c r="AS13" i="20" s="1"/>
  <c r="AX13" i="20" s="1"/>
  <c r="BC13" i="20" s="1"/>
  <c r="BH13" i="20" s="1"/>
  <c r="BM13" i="20" s="1"/>
  <c r="BR13" i="20" s="1"/>
  <c r="F20" i="4" s="1"/>
  <c r="X13" i="20"/>
  <c r="AC13" i="20" s="1"/>
  <c r="AH13" i="20" s="1"/>
  <c r="AM13" i="20" s="1"/>
  <c r="AR13" i="20" s="1"/>
  <c r="AW13" i="20" s="1"/>
  <c r="BB13" i="20" s="1"/>
  <c r="BG13" i="20" s="1"/>
  <c r="BL13" i="20" s="1"/>
  <c r="BQ13" i="20" s="1"/>
  <c r="E20" i="4" s="1"/>
  <c r="W13" i="20"/>
  <c r="AB13" i="20" s="1"/>
  <c r="AG13" i="20" s="1"/>
  <c r="AL13" i="20" s="1"/>
  <c r="AQ13" i="20" s="1"/>
  <c r="AV13" i="20" s="1"/>
  <c r="BA13" i="20" s="1"/>
  <c r="BF13" i="20" s="1"/>
  <c r="BK13" i="20" s="1"/>
  <c r="BP13" i="20" s="1"/>
  <c r="D20" i="4" s="1"/>
  <c r="AG8" i="6"/>
  <c r="AL8" i="6" s="1"/>
  <c r="AQ8" i="6" s="1"/>
  <c r="AV8" i="6" s="1"/>
  <c r="BA8" i="6" s="1"/>
  <c r="BF8" i="6" s="1"/>
  <c r="BK8" i="6" s="1"/>
  <c r="BP8" i="6" s="1"/>
  <c r="D39" i="4" s="1"/>
  <c r="H39" i="4" s="1"/>
  <c r="D37" i="22" s="1"/>
  <c r="E36" i="2"/>
  <c r="P10" i="2"/>
  <c r="P11" i="2" s="1"/>
  <c r="G6" i="15"/>
  <c r="S44" i="15"/>
  <c r="X44" i="15" s="1"/>
  <c r="AC44" i="15" s="1"/>
  <c r="AH44" i="15" s="1"/>
  <c r="AM44" i="15" s="1"/>
  <c r="AR44" i="15" s="1"/>
  <c r="AW44" i="15" s="1"/>
  <c r="BB44" i="15" s="1"/>
  <c r="BG44" i="15" s="1"/>
  <c r="BL44" i="15" s="1"/>
  <c r="BQ44" i="15" s="1"/>
  <c r="E26" i="4" s="1"/>
  <c r="G26" i="5"/>
  <c r="G7" i="5"/>
  <c r="R18" i="5"/>
  <c r="W18" i="5" s="1"/>
  <c r="AB18" i="5" s="1"/>
  <c r="AG18" i="5" s="1"/>
  <c r="AL18" i="5" s="1"/>
  <c r="AQ18" i="5" s="1"/>
  <c r="AV18" i="5" s="1"/>
  <c r="BA18" i="5" s="1"/>
  <c r="BF18" i="5" s="1"/>
  <c r="BK18" i="5" s="1"/>
  <c r="BP18" i="5" s="1"/>
  <c r="D6" i="4" s="1"/>
  <c r="D53" i="22"/>
  <c r="Y9" i="9"/>
  <c r="AD9" i="9" s="1"/>
  <c r="AI9" i="9" s="1"/>
  <c r="AN9" i="9" s="1"/>
  <c r="AS9" i="9" s="1"/>
  <c r="AX9" i="9" s="1"/>
  <c r="BC9" i="9" s="1"/>
  <c r="BH9" i="9" s="1"/>
  <c r="BM9" i="9" s="1"/>
  <c r="BR9" i="9" s="1"/>
  <c r="F23" i="4" s="1"/>
  <c r="G14" i="19"/>
  <c r="G6" i="19"/>
  <c r="S9" i="19"/>
  <c r="X9" i="19" s="1"/>
  <c r="AC9" i="19" s="1"/>
  <c r="AH9" i="19" s="1"/>
  <c r="AM9" i="19" s="1"/>
  <c r="AR9" i="19" s="1"/>
  <c r="AW9" i="19" s="1"/>
  <c r="BB9" i="19" s="1"/>
  <c r="BG9" i="19" s="1"/>
  <c r="BL9" i="19" s="1"/>
  <c r="BQ9" i="19" s="1"/>
  <c r="E37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49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6" i="4" s="1"/>
  <c r="G8" i="18"/>
  <c r="BF19" i="18"/>
  <c r="BK19" i="18" s="1"/>
  <c r="BP19" i="18" s="1"/>
  <c r="D49" i="4" s="1"/>
  <c r="G8" i="17"/>
  <c r="G9" i="17"/>
  <c r="G12" i="17"/>
  <c r="G26" i="17"/>
  <c r="G11" i="17"/>
  <c r="G7" i="17"/>
  <c r="G20" i="17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18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18" i="4" s="1"/>
  <c r="S31" i="17"/>
  <c r="X31" i="17" s="1"/>
  <c r="AC31" i="17" s="1"/>
  <c r="AH31" i="17" s="1"/>
  <c r="AM31" i="17" s="1"/>
  <c r="AR31" i="17" s="1"/>
  <c r="AW31" i="17" s="1"/>
  <c r="BB31" i="17" s="1"/>
  <c r="BG31" i="17" s="1"/>
  <c r="BL31" i="17" s="1"/>
  <c r="BQ31" i="17" s="1"/>
  <c r="E19" i="4" s="1"/>
  <c r="G7" i="16"/>
  <c r="G15" i="16"/>
  <c r="G16" i="16"/>
  <c r="G13" i="16"/>
  <c r="G12" i="16"/>
  <c r="G14" i="16"/>
  <c r="G36" i="16"/>
  <c r="G40" i="16"/>
  <c r="G11" i="16"/>
  <c r="S45" i="16"/>
  <c r="X45" i="16" s="1"/>
  <c r="AC45" i="16" s="1"/>
  <c r="AH45" i="16" s="1"/>
  <c r="AM45" i="16" s="1"/>
  <c r="AR45" i="16" s="1"/>
  <c r="AW45" i="16" s="1"/>
  <c r="BB45" i="16" s="1"/>
  <c r="BG45" i="16" s="1"/>
  <c r="BL45" i="16" s="1"/>
  <c r="BQ45" i="16" s="1"/>
  <c r="E35" i="4" s="1"/>
  <c r="G9" i="16"/>
  <c r="T21" i="16"/>
  <c r="Y21" i="16" s="1"/>
  <c r="AD21" i="16" s="1"/>
  <c r="AI21" i="16" s="1"/>
  <c r="AN21" i="16" s="1"/>
  <c r="AS21" i="16" s="1"/>
  <c r="AX21" i="16" s="1"/>
  <c r="BC21" i="16" s="1"/>
  <c r="BH21" i="16" s="1"/>
  <c r="BM21" i="16" s="1"/>
  <c r="BR21" i="16" s="1"/>
  <c r="F7" i="4" s="1"/>
  <c r="AR31" i="16"/>
  <c r="AW31" i="16" s="1"/>
  <c r="BB31" i="16" s="1"/>
  <c r="BG31" i="16" s="1"/>
  <c r="BL31" i="16" s="1"/>
  <c r="BQ31" i="16" s="1"/>
  <c r="G6" i="16"/>
  <c r="G8" i="16"/>
  <c r="G62" i="15"/>
  <c r="G66" i="15"/>
  <c r="S56" i="15"/>
  <c r="X56" i="15" s="1"/>
  <c r="AC56" i="15" s="1"/>
  <c r="AH56" i="15" s="1"/>
  <c r="AM56" i="15" s="1"/>
  <c r="AR56" i="15" s="1"/>
  <c r="AW56" i="15" s="1"/>
  <c r="BB56" i="15" s="1"/>
  <c r="BG56" i="15" s="1"/>
  <c r="BL56" i="15" s="1"/>
  <c r="BQ56" i="15" s="1"/>
  <c r="E17" i="4" s="1"/>
  <c r="G33" i="15"/>
  <c r="G75" i="15"/>
  <c r="U26" i="15"/>
  <c r="U34" i="15" s="1"/>
  <c r="R44" i="15"/>
  <c r="W44" i="15" s="1"/>
  <c r="AB44" i="15" s="1"/>
  <c r="AG44" i="15" s="1"/>
  <c r="AL44" i="15" s="1"/>
  <c r="AQ44" i="15" s="1"/>
  <c r="AV44" i="15" s="1"/>
  <c r="BA44" i="15" s="1"/>
  <c r="BF44" i="15" s="1"/>
  <c r="BK44" i="15" s="1"/>
  <c r="BP44" i="15" s="1"/>
  <c r="D26" i="4" s="1"/>
  <c r="G54" i="15"/>
  <c r="G8" i="14"/>
  <c r="G28" i="14"/>
  <c r="G43" i="14"/>
  <c r="G46" i="14"/>
  <c r="G11" i="14"/>
  <c r="F84" i="14"/>
  <c r="I42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41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0" i="4" s="1"/>
  <c r="AB9" i="12"/>
  <c r="AG9" i="12" s="1"/>
  <c r="AL9" i="12" s="1"/>
  <c r="AQ9" i="12" s="1"/>
  <c r="AV9" i="12" s="1"/>
  <c r="BA9" i="12" s="1"/>
  <c r="BF9" i="12" s="1"/>
  <c r="BK9" i="12" s="1"/>
  <c r="BP9" i="12" s="1"/>
  <c r="D40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G13" i="5"/>
  <c r="S18" i="5"/>
  <c r="X18" i="5" s="1"/>
  <c r="AC18" i="5" s="1"/>
  <c r="AH18" i="5" s="1"/>
  <c r="AM18" i="5" s="1"/>
  <c r="AR18" i="5" s="1"/>
  <c r="AW18" i="5" s="1"/>
  <c r="BB18" i="5" s="1"/>
  <c r="BG18" i="5" s="1"/>
  <c r="BL18" i="5" s="1"/>
  <c r="BQ18" i="5" s="1"/>
  <c r="E6" i="4" s="1"/>
  <c r="T18" i="5"/>
  <c r="Y18" i="5" s="1"/>
  <c r="AD18" i="5" s="1"/>
  <c r="AI18" i="5" s="1"/>
  <c r="AN18" i="5" s="1"/>
  <c r="AS18" i="5" s="1"/>
  <c r="AX18" i="5" s="1"/>
  <c r="BC18" i="5" s="1"/>
  <c r="BH18" i="5" s="1"/>
  <c r="BM18" i="5" s="1"/>
  <c r="BR18" i="5" s="1"/>
  <c r="F6" i="4" s="1"/>
  <c r="R28" i="5"/>
  <c r="W28" i="5" s="1"/>
  <c r="AB28" i="5" s="1"/>
  <c r="AG28" i="5" s="1"/>
  <c r="AL28" i="5" s="1"/>
  <c r="AQ28" i="5" s="1"/>
  <c r="AV28" i="5" s="1"/>
  <c r="BA28" i="5" s="1"/>
  <c r="BF28" i="5" s="1"/>
  <c r="BK28" i="5" s="1"/>
  <c r="BP28" i="5" s="1"/>
  <c r="D31" i="4" s="1"/>
  <c r="G12" i="5"/>
  <c r="G8" i="5"/>
  <c r="G9" i="5"/>
  <c r="G23" i="5"/>
  <c r="G25" i="5"/>
  <c r="G4" i="5"/>
  <c r="G14" i="5"/>
  <c r="G16" i="5"/>
  <c r="S28" i="5"/>
  <c r="X28" i="5" s="1"/>
  <c r="AC28" i="5" s="1"/>
  <c r="AH28" i="5" s="1"/>
  <c r="AM28" i="5" s="1"/>
  <c r="AR28" i="5" s="1"/>
  <c r="AW28" i="5" s="1"/>
  <c r="BB28" i="5" s="1"/>
  <c r="BG28" i="5" s="1"/>
  <c r="BL28" i="5" s="1"/>
  <c r="BQ28" i="5" s="1"/>
  <c r="E31" i="4" s="1"/>
  <c r="G10" i="5"/>
  <c r="G15" i="5"/>
  <c r="G11" i="5"/>
  <c r="T28" i="5"/>
  <c r="Y28" i="5" s="1"/>
  <c r="AD28" i="5" s="1"/>
  <c r="AI28" i="5" s="1"/>
  <c r="AN28" i="5" s="1"/>
  <c r="AS28" i="5" s="1"/>
  <c r="AX28" i="5" s="1"/>
  <c r="BC28" i="5" s="1"/>
  <c r="BH28" i="5" s="1"/>
  <c r="BM28" i="5" s="1"/>
  <c r="BR28" i="5" s="1"/>
  <c r="F31" i="4" s="1"/>
  <c r="BL6" i="7"/>
  <c r="BQ6" i="7" s="1"/>
  <c r="E54" i="4" s="1"/>
  <c r="BK79" i="15"/>
  <c r="BP79" i="15" s="1"/>
  <c r="D34" i="4" s="1"/>
  <c r="K34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1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1" i="4" s="1"/>
  <c r="G23" i="2"/>
  <c r="G20" i="2"/>
  <c r="G31" i="2"/>
  <c r="G21" i="2"/>
  <c r="G25" i="2"/>
  <c r="G32" i="2"/>
  <c r="G19" i="2"/>
  <c r="G22" i="2"/>
  <c r="G4" i="15"/>
  <c r="G7" i="21"/>
  <c r="T11" i="21"/>
  <c r="Y11" i="21" s="1"/>
  <c r="AD11" i="21" s="1"/>
  <c r="AI11" i="21" s="1"/>
  <c r="AN11" i="21" s="1"/>
  <c r="AS11" i="21" s="1"/>
  <c r="AX11" i="21" s="1"/>
  <c r="BC11" i="21" s="1"/>
  <c r="BH11" i="21" s="1"/>
  <c r="BM11" i="21" s="1"/>
  <c r="BR11" i="21" s="1"/>
  <c r="F28" i="4" s="1"/>
  <c r="P15" i="21"/>
  <c r="P16" i="21" s="1"/>
  <c r="R16" i="21"/>
  <c r="W16" i="21" s="1"/>
  <c r="AB16" i="21" s="1"/>
  <c r="AG16" i="21" s="1"/>
  <c r="AL16" i="21" s="1"/>
  <c r="AQ16" i="21" s="1"/>
  <c r="AV16" i="21" s="1"/>
  <c r="BA16" i="21" s="1"/>
  <c r="BF16" i="21" s="1"/>
  <c r="BK16" i="21" s="1"/>
  <c r="BP16" i="21" s="1"/>
  <c r="D64" i="4" s="1"/>
  <c r="G28" i="21"/>
  <c r="G23" i="21"/>
  <c r="G5" i="21"/>
  <c r="G20" i="21"/>
  <c r="G6" i="21"/>
  <c r="G24" i="21"/>
  <c r="G21" i="21"/>
  <c r="G26" i="21"/>
  <c r="G8" i="21"/>
  <c r="G27" i="21"/>
  <c r="G25" i="21"/>
  <c r="G10" i="14"/>
  <c r="G26" i="14"/>
  <c r="G40" i="14"/>
  <c r="G75" i="14"/>
  <c r="G45" i="14"/>
  <c r="G16" i="8"/>
  <c r="G14" i="11"/>
  <c r="AV84" i="14"/>
  <c r="BA84" i="14" s="1"/>
  <c r="BF84" i="14" s="1"/>
  <c r="BK84" i="14" s="1"/>
  <c r="BP84" i="14" s="1"/>
  <c r="D42" i="4" s="1"/>
  <c r="G81" i="14"/>
  <c r="C60" i="4" s="1"/>
  <c r="AS9" i="12"/>
  <c r="AX9" i="12" s="1"/>
  <c r="BC9" i="12" s="1"/>
  <c r="BH9" i="12" s="1"/>
  <c r="BM9" i="12" s="1"/>
  <c r="BR9" i="12" s="1"/>
  <c r="F40" i="4" s="1"/>
  <c r="G82" i="14"/>
  <c r="AH52" i="14"/>
  <c r="AM52" i="14" s="1"/>
  <c r="AR52" i="14" s="1"/>
  <c r="AW52" i="14" s="1"/>
  <c r="BB52" i="14" s="1"/>
  <c r="BG52" i="14" s="1"/>
  <c r="BL52" i="14" s="1"/>
  <c r="BQ52" i="14" s="1"/>
  <c r="E10" i="4" s="1"/>
  <c r="AS12" i="18"/>
  <c r="AX12" i="18" s="1"/>
  <c r="BC12" i="18" s="1"/>
  <c r="BH12" i="18" s="1"/>
  <c r="BM12" i="18" s="1"/>
  <c r="BR12" i="18" s="1"/>
  <c r="F36" i="4" s="1"/>
  <c r="G7" i="18"/>
  <c r="AD56" i="15"/>
  <c r="AI56" i="15" s="1"/>
  <c r="AN56" i="15" s="1"/>
  <c r="AS56" i="15" s="1"/>
  <c r="AX56" i="15" s="1"/>
  <c r="BC56" i="15" s="1"/>
  <c r="BH56" i="15" s="1"/>
  <c r="BM56" i="15" s="1"/>
  <c r="BR56" i="15" s="1"/>
  <c r="F17" i="4" s="1"/>
  <c r="G63" i="15"/>
  <c r="AQ70" i="15"/>
  <c r="AV70" i="15" s="1"/>
  <c r="BA70" i="15" s="1"/>
  <c r="BF70" i="15" s="1"/>
  <c r="BK70" i="15" s="1"/>
  <c r="BP70" i="15" s="1"/>
  <c r="D27" i="4" s="1"/>
  <c r="AS84" i="14"/>
  <c r="AX84" i="14" s="1"/>
  <c r="BC84" i="14" s="1"/>
  <c r="BH84" i="14" s="1"/>
  <c r="BM84" i="14" s="1"/>
  <c r="BR84" i="14" s="1"/>
  <c r="F42" i="4" s="1"/>
  <c r="G80" i="14"/>
  <c r="C59" i="4" s="1"/>
  <c r="G14" i="12"/>
  <c r="G4" i="2"/>
  <c r="G33" i="2"/>
  <c r="G56" i="14"/>
  <c r="G27" i="14"/>
  <c r="G37" i="14"/>
  <c r="G50" i="14"/>
  <c r="G41" i="14"/>
  <c r="G69" i="14"/>
  <c r="G24" i="2"/>
  <c r="G6" i="17"/>
  <c r="AL9" i="9"/>
  <c r="AQ9" i="9" s="1"/>
  <c r="AV9" i="9" s="1"/>
  <c r="BA9" i="9" s="1"/>
  <c r="BF9" i="9" s="1"/>
  <c r="BK9" i="9" s="1"/>
  <c r="BP9" i="9" s="1"/>
  <c r="D23" i="4" s="1"/>
  <c r="G22" i="21"/>
  <c r="R24" i="19"/>
  <c r="W24" i="19" s="1"/>
  <c r="AB24" i="19" s="1"/>
  <c r="AG24" i="19" s="1"/>
  <c r="AL24" i="19" s="1"/>
  <c r="AQ24" i="19" s="1"/>
  <c r="AV24" i="19" s="1"/>
  <c r="BA24" i="19" s="1"/>
  <c r="BF24" i="19" s="1"/>
  <c r="BK24" i="19" s="1"/>
  <c r="T24" i="19"/>
  <c r="Y24" i="19" s="1"/>
  <c r="AD24" i="19" s="1"/>
  <c r="AI24" i="19" s="1"/>
  <c r="AN24" i="19" s="1"/>
  <c r="AS24" i="19" s="1"/>
  <c r="AX24" i="19" s="1"/>
  <c r="BC24" i="19" s="1"/>
  <c r="BH24" i="19" s="1"/>
  <c r="BM24" i="19" s="1"/>
  <c r="BS15" i="19"/>
  <c r="G15" i="19" s="1"/>
  <c r="BS17" i="19"/>
  <c r="G17" i="19" s="1"/>
  <c r="BS12" i="19"/>
  <c r="G12" i="19" s="1"/>
  <c r="BS19" i="19"/>
  <c r="G19" i="19" s="1"/>
  <c r="BS13" i="19"/>
  <c r="G13" i="19" s="1"/>
  <c r="BS31" i="14"/>
  <c r="G31" i="14" s="1"/>
  <c r="BS29" i="14"/>
  <c r="G29" i="14" s="1"/>
  <c r="AN44" i="15"/>
  <c r="AS44" i="15" s="1"/>
  <c r="AX44" i="15" s="1"/>
  <c r="BC44" i="15" s="1"/>
  <c r="BH44" i="15" s="1"/>
  <c r="BM44" i="15" s="1"/>
  <c r="BR44" i="15" s="1"/>
  <c r="F26" i="4" s="1"/>
  <c r="AI14" i="17"/>
  <c r="AN14" i="17" s="1"/>
  <c r="AS14" i="17" s="1"/>
  <c r="AX14" i="17" s="1"/>
  <c r="BC14" i="17" s="1"/>
  <c r="BH14" i="17" s="1"/>
  <c r="BM14" i="17" s="1"/>
  <c r="BR14" i="17" s="1"/>
  <c r="F18" i="4" s="1"/>
  <c r="AI8" i="13"/>
  <c r="AN8" i="13" s="1"/>
  <c r="AS8" i="13" s="1"/>
  <c r="AX8" i="13" s="1"/>
  <c r="BC8" i="13" s="1"/>
  <c r="BH8" i="13" s="1"/>
  <c r="BM8" i="13" s="1"/>
  <c r="BR8" i="13" s="1"/>
  <c r="F41" i="4" s="1"/>
  <c r="AG23" i="15"/>
  <c r="AL23" i="15" s="1"/>
  <c r="AQ23" i="15" s="1"/>
  <c r="AV23" i="15" s="1"/>
  <c r="BA23" i="15" s="1"/>
  <c r="BF23" i="15" s="1"/>
  <c r="BK23" i="15" s="1"/>
  <c r="BP23" i="15" s="1"/>
  <c r="D44" i="4" s="1"/>
  <c r="K44" i="4" s="1"/>
  <c r="AH79" i="15"/>
  <c r="AM79" i="15" s="1"/>
  <c r="AR79" i="15" s="1"/>
  <c r="AW79" i="15" s="1"/>
  <c r="BB79" i="15" s="1"/>
  <c r="BG79" i="15" s="1"/>
  <c r="BL79" i="15" s="1"/>
  <c r="AG33" i="14"/>
  <c r="AL33" i="14" s="1"/>
  <c r="AQ33" i="14" s="1"/>
  <c r="AV33" i="14" s="1"/>
  <c r="BA33" i="14" s="1"/>
  <c r="BF33" i="14" s="1"/>
  <c r="BK33" i="14" s="1"/>
  <c r="BP33" i="14" s="1"/>
  <c r="D16" i="4" s="1"/>
  <c r="AC77" i="14"/>
  <c r="AH77" i="14" s="1"/>
  <c r="AM77" i="14" s="1"/>
  <c r="AR77" i="14" s="1"/>
  <c r="AW77" i="14" s="1"/>
  <c r="BB77" i="14" s="1"/>
  <c r="BG77" i="14" s="1"/>
  <c r="BL77" i="14" s="1"/>
  <c r="BQ77" i="14" s="1"/>
  <c r="E24" i="4" s="1"/>
  <c r="AD36" i="2"/>
  <c r="AI36" i="2" s="1"/>
  <c r="AN36" i="2" s="1"/>
  <c r="AS36" i="2" s="1"/>
  <c r="AX36" i="2" s="1"/>
  <c r="BC36" i="2" s="1"/>
  <c r="BH36" i="2" s="1"/>
  <c r="BM36" i="2" s="1"/>
  <c r="BR36" i="2" s="1"/>
  <c r="F30" i="4" s="1"/>
  <c r="AD25" i="8"/>
  <c r="AI25" i="8" s="1"/>
  <c r="AN25" i="8" s="1"/>
  <c r="AS25" i="8" s="1"/>
  <c r="AX25" i="8" s="1"/>
  <c r="BC25" i="8" s="1"/>
  <c r="BH25" i="8" s="1"/>
  <c r="BM25" i="8" s="1"/>
  <c r="BR25" i="8" s="1"/>
  <c r="F9" i="4" s="1"/>
  <c r="Y16" i="11"/>
  <c r="AD16" i="11" s="1"/>
  <c r="AI16" i="11" s="1"/>
  <c r="AN16" i="11" s="1"/>
  <c r="AS16" i="11" s="1"/>
  <c r="AX16" i="11" s="1"/>
  <c r="BC16" i="11" s="1"/>
  <c r="BH16" i="11" s="1"/>
  <c r="BM16" i="11" s="1"/>
  <c r="BR16" i="11" s="1"/>
  <c r="F14" i="4" s="1"/>
  <c r="X21" i="16"/>
  <c r="AC21" i="16" s="1"/>
  <c r="AH21" i="16" s="1"/>
  <c r="AM21" i="16" s="1"/>
  <c r="AR21" i="16" s="1"/>
  <c r="AW21" i="16" s="1"/>
  <c r="BB21" i="16" s="1"/>
  <c r="BG21" i="16" s="1"/>
  <c r="BL21" i="16" s="1"/>
  <c r="BQ21" i="16" s="1"/>
  <c r="E7" i="4" s="1"/>
  <c r="X35" i="15"/>
  <c r="AC35" i="15" s="1"/>
  <c r="AH35" i="15" s="1"/>
  <c r="AM35" i="15" s="1"/>
  <c r="AR35" i="15" s="1"/>
  <c r="AW35" i="15" s="1"/>
  <c r="BB35" i="15" s="1"/>
  <c r="BG35" i="15" s="1"/>
  <c r="BL35" i="15" s="1"/>
  <c r="BQ35" i="15" s="1"/>
  <c r="E25" i="4" s="1"/>
  <c r="X62" i="14"/>
  <c r="AC62" i="14" s="1"/>
  <c r="AH62" i="14" s="1"/>
  <c r="AM62" i="14" s="1"/>
  <c r="AR62" i="14" s="1"/>
  <c r="AW62" i="14" s="1"/>
  <c r="BB62" i="14" s="1"/>
  <c r="BG62" i="14" s="1"/>
  <c r="BL62" i="14" s="1"/>
  <c r="X25" i="8"/>
  <c r="AC25" i="8" s="1"/>
  <c r="AH25" i="8" s="1"/>
  <c r="AM25" i="8" s="1"/>
  <c r="AR25" i="8" s="1"/>
  <c r="AW25" i="8" s="1"/>
  <c r="BB25" i="8" s="1"/>
  <c r="BG25" i="8" s="1"/>
  <c r="BL25" i="8" s="1"/>
  <c r="BQ25" i="8" s="1"/>
  <c r="E9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0" i="4" s="1"/>
  <c r="R31" i="16"/>
  <c r="W31" i="16" s="1"/>
  <c r="AB31" i="16" s="1"/>
  <c r="AG31" i="16" s="1"/>
  <c r="AL31" i="16" s="1"/>
  <c r="AQ31" i="16" s="1"/>
  <c r="AV31" i="16" s="1"/>
  <c r="BA31" i="16" s="1"/>
  <c r="BF31" i="16" s="1"/>
  <c r="BK31" i="16" s="1"/>
  <c r="R21" i="16"/>
  <c r="W21" i="16" s="1"/>
  <c r="AB21" i="16" s="1"/>
  <c r="AG21" i="16" s="1"/>
  <c r="AL21" i="16" s="1"/>
  <c r="AQ21" i="16" s="1"/>
  <c r="AV21" i="16" s="1"/>
  <c r="BA21" i="16" s="1"/>
  <c r="BF21" i="16" s="1"/>
  <c r="BK21" i="16" s="1"/>
  <c r="BP21" i="16" s="1"/>
  <c r="D7" i="4" s="1"/>
  <c r="T52" i="14"/>
  <c r="Y52" i="14" s="1"/>
  <c r="AD52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1" i="21"/>
  <c r="W31" i="21" s="1"/>
  <c r="AB31" i="21" s="1"/>
  <c r="AG31" i="21" s="1"/>
  <c r="AL31" i="21" s="1"/>
  <c r="AQ31" i="21" s="1"/>
  <c r="AV31" i="21" s="1"/>
  <c r="BA31" i="21" s="1"/>
  <c r="BF31" i="21" s="1"/>
  <c r="BK31" i="21" s="1"/>
  <c r="BP31" i="21" s="1"/>
  <c r="D21" i="4" s="1"/>
  <c r="U15" i="21"/>
  <c r="U16" i="21" s="1"/>
  <c r="T31" i="21"/>
  <c r="Y31" i="21" s="1"/>
  <c r="AD31" i="21" s="1"/>
  <c r="AI31" i="21" s="1"/>
  <c r="AN31" i="21" s="1"/>
  <c r="AS31" i="21" s="1"/>
  <c r="AX31" i="21" s="1"/>
  <c r="BC31" i="21" s="1"/>
  <c r="BH31" i="21" s="1"/>
  <c r="BM31" i="21" s="1"/>
  <c r="BR31" i="21" s="1"/>
  <c r="F21" i="4" s="1"/>
  <c r="R11" i="21"/>
  <c r="W11" i="21" s="1"/>
  <c r="AB11" i="21" s="1"/>
  <c r="AG11" i="21" s="1"/>
  <c r="AL11" i="21" s="1"/>
  <c r="AQ11" i="21" s="1"/>
  <c r="AV11" i="21" s="1"/>
  <c r="BA11" i="21" s="1"/>
  <c r="BF11" i="21" s="1"/>
  <c r="BK11" i="21" s="1"/>
  <c r="BP11" i="21" s="1"/>
  <c r="D28" i="4" s="1"/>
  <c r="S11" i="21"/>
  <c r="X11" i="21" s="1"/>
  <c r="AC11" i="21" s="1"/>
  <c r="AH11" i="21" s="1"/>
  <c r="AM11" i="21" s="1"/>
  <c r="AR11" i="21" s="1"/>
  <c r="AW11" i="21" s="1"/>
  <c r="BB11" i="21" s="1"/>
  <c r="BG11" i="21" s="1"/>
  <c r="BL11" i="21" s="1"/>
  <c r="BQ11" i="21" s="1"/>
  <c r="E28" i="4" s="1"/>
  <c r="S16" i="21"/>
  <c r="X16" i="21" s="1"/>
  <c r="AC16" i="21" s="1"/>
  <c r="AH16" i="21" s="1"/>
  <c r="AM16" i="21" s="1"/>
  <c r="AR16" i="21" s="1"/>
  <c r="AW16" i="21" s="1"/>
  <c r="BB16" i="21" s="1"/>
  <c r="BG16" i="21" s="1"/>
  <c r="BL16" i="21" s="1"/>
  <c r="T16" i="21"/>
  <c r="Y16" i="21" s="1"/>
  <c r="AD16" i="21" s="1"/>
  <c r="AI16" i="21" s="1"/>
  <c r="AN16" i="21" s="1"/>
  <c r="AS16" i="21" s="1"/>
  <c r="AX16" i="21" s="1"/>
  <c r="BC16" i="21" s="1"/>
  <c r="BH16" i="21" s="1"/>
  <c r="BM16" i="21" s="1"/>
  <c r="BR16" i="21" s="1"/>
  <c r="F64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2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3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1" i="4" s="1"/>
  <c r="I51" i="4"/>
  <c r="C50" i="22" s="1"/>
  <c r="P5" i="2"/>
  <c r="U5" i="8"/>
  <c r="U24" i="8" s="1"/>
  <c r="R25" i="8"/>
  <c r="W25" i="8" s="1"/>
  <c r="AB25" i="8" s="1"/>
  <c r="AG25" i="8" s="1"/>
  <c r="AL25" i="8" s="1"/>
  <c r="AQ25" i="8" s="1"/>
  <c r="AV25" i="8" s="1"/>
  <c r="BA25" i="8" s="1"/>
  <c r="BF25" i="8" s="1"/>
  <c r="BK25" i="8" s="1"/>
  <c r="BP25" i="8" s="1"/>
  <c r="D9" i="4" s="1"/>
  <c r="Z50" i="15"/>
  <c r="AE50" i="15" s="1"/>
  <c r="AJ50" i="15" s="1"/>
  <c r="AO50" i="15" s="1"/>
  <c r="AT50" i="15" s="1"/>
  <c r="AY50" i="15" s="1"/>
  <c r="BD50" i="15" s="1"/>
  <c r="BI50" i="15" s="1"/>
  <c r="BN50" i="15" s="1"/>
  <c r="BS50" i="15" s="1"/>
  <c r="G50" i="15" s="1"/>
  <c r="AV8" i="15"/>
  <c r="BA8" i="15" s="1"/>
  <c r="BF8" i="15" s="1"/>
  <c r="BK8" i="15" s="1"/>
  <c r="BP8" i="15" s="1"/>
  <c r="D43" i="4" s="1"/>
  <c r="T70" i="15"/>
  <c r="Y70" i="15" s="1"/>
  <c r="AD70" i="15" s="1"/>
  <c r="AI70" i="15" s="1"/>
  <c r="AN70" i="15" s="1"/>
  <c r="AS70" i="15" s="1"/>
  <c r="AX70" i="15" s="1"/>
  <c r="BC70" i="15" s="1"/>
  <c r="BH70" i="15" s="1"/>
  <c r="BM70" i="15" s="1"/>
  <c r="BR70" i="15" s="1"/>
  <c r="F27" i="4" s="1"/>
  <c r="X70" i="15"/>
  <c r="AC70" i="15" s="1"/>
  <c r="AH70" i="15" s="1"/>
  <c r="AM70" i="15" s="1"/>
  <c r="AR70" i="15" s="1"/>
  <c r="AW70" i="15" s="1"/>
  <c r="BB70" i="15" s="1"/>
  <c r="BG70" i="15" s="1"/>
  <c r="BL70" i="15" s="1"/>
  <c r="BQ70" i="15" s="1"/>
  <c r="E27" i="4" s="1"/>
  <c r="K33" i="4"/>
  <c r="F9" i="19"/>
  <c r="P9" i="19" s="1"/>
  <c r="F21" i="16"/>
  <c r="I7" i="4" s="1"/>
  <c r="C4" i="22" s="1"/>
  <c r="F56" i="15"/>
  <c r="F44" i="15"/>
  <c r="I26" i="4" s="1"/>
  <c r="C23" i="22" s="1"/>
  <c r="F35" i="15"/>
  <c r="I25" i="4" s="1"/>
  <c r="C22" i="22" s="1"/>
  <c r="F79" i="15"/>
  <c r="F70" i="15"/>
  <c r="F18" i="12"/>
  <c r="I32" i="4" s="1"/>
  <c r="C30" i="22" s="1"/>
  <c r="I55" i="4"/>
  <c r="C56" i="22" s="1"/>
  <c r="P6" i="10"/>
  <c r="F9" i="9"/>
  <c r="I23" i="4" s="1"/>
  <c r="F25" i="8"/>
  <c r="I9" i="4" s="1"/>
  <c r="C6" i="22" s="1"/>
  <c r="F8" i="6"/>
  <c r="I39" i="4" s="1"/>
  <c r="C37" i="22" s="1"/>
  <c r="F27" i="2"/>
  <c r="I13" i="4" s="1"/>
  <c r="C10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1" i="21"/>
  <c r="X31" i="21" s="1"/>
  <c r="AC31" i="21" s="1"/>
  <c r="AH31" i="21" s="1"/>
  <c r="AM31" i="21" s="1"/>
  <c r="AR31" i="21" s="1"/>
  <c r="AW31" i="21" s="1"/>
  <c r="BB31" i="21" s="1"/>
  <c r="BG31" i="21" s="1"/>
  <c r="BL31" i="21" s="1"/>
  <c r="BQ31" i="21" s="1"/>
  <c r="E21" i="4" s="1"/>
  <c r="C42" i="22"/>
  <c r="AE4" i="10"/>
  <c r="Z5" i="10"/>
  <c r="Z6" i="10" s="1"/>
  <c r="U5" i="10"/>
  <c r="U6" i="10" s="1"/>
  <c r="C55" i="22"/>
  <c r="C53" i="22"/>
  <c r="F36" i="2"/>
  <c r="I30" i="4" s="1"/>
  <c r="C27" i="22" s="1"/>
  <c r="P15" i="2"/>
  <c r="I52" i="4"/>
  <c r="C51" i="22" s="1"/>
  <c r="U10" i="2"/>
  <c r="U11" i="2" s="1"/>
  <c r="AE19" i="21"/>
  <c r="AJ19" i="21" s="1"/>
  <c r="AO19" i="21" s="1"/>
  <c r="AT19" i="21" s="1"/>
  <c r="AY19" i="21" s="1"/>
  <c r="BD19" i="21" s="1"/>
  <c r="BI19" i="21" s="1"/>
  <c r="BN19" i="21" s="1"/>
  <c r="BS19" i="21" s="1"/>
  <c r="G19" i="21" s="1"/>
  <c r="F31" i="21"/>
  <c r="Z15" i="21"/>
  <c r="Z16" i="21" s="1"/>
  <c r="AE14" i="21"/>
  <c r="C63" i="22"/>
  <c r="C62" i="22"/>
  <c r="BN9" i="21"/>
  <c r="BS9" i="21" s="1"/>
  <c r="S24" i="19"/>
  <c r="X24" i="19" s="1"/>
  <c r="AC24" i="19" s="1"/>
  <c r="AH24" i="19" s="1"/>
  <c r="AM24" i="19" s="1"/>
  <c r="AR24" i="19" s="1"/>
  <c r="AW24" i="19" s="1"/>
  <c r="BB24" i="19" s="1"/>
  <c r="BG24" i="19" s="1"/>
  <c r="BL24" i="19" s="1"/>
  <c r="T9" i="19"/>
  <c r="Y9" i="19" s="1"/>
  <c r="AD9" i="19" s="1"/>
  <c r="AI9" i="19" s="1"/>
  <c r="AN9" i="19" s="1"/>
  <c r="AS9" i="19" s="1"/>
  <c r="AX9" i="19" s="1"/>
  <c r="BC9" i="19" s="1"/>
  <c r="BH9" i="19" s="1"/>
  <c r="BM9" i="19" s="1"/>
  <c r="BR9" i="19" s="1"/>
  <c r="F37" i="4" s="1"/>
  <c r="R9" i="19"/>
  <c r="W9" i="19" s="1"/>
  <c r="AB9" i="19" s="1"/>
  <c r="AG9" i="19" s="1"/>
  <c r="AL9" i="19" s="1"/>
  <c r="AQ9" i="19" s="1"/>
  <c r="AV9" i="19" s="1"/>
  <c r="BA9" i="19" s="1"/>
  <c r="BF9" i="19" s="1"/>
  <c r="BK9" i="19" s="1"/>
  <c r="BP9" i="19" s="1"/>
  <c r="D37" i="4" s="1"/>
  <c r="AE5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G31" i="17"/>
  <c r="AL31" i="17" s="1"/>
  <c r="AQ31" i="17" s="1"/>
  <c r="AV31" i="17" s="1"/>
  <c r="BA31" i="17" s="1"/>
  <c r="BF31" i="17" s="1"/>
  <c r="BK31" i="17" s="1"/>
  <c r="BP31" i="17" s="1"/>
  <c r="D19" i="4" s="1"/>
  <c r="K19" i="4" s="1"/>
  <c r="AQ45" i="16"/>
  <c r="AV45" i="16" s="1"/>
  <c r="BA45" i="16" s="1"/>
  <c r="BF45" i="16" s="1"/>
  <c r="BK45" i="16" s="1"/>
  <c r="BM45" i="16"/>
  <c r="BR45" i="16" s="1"/>
  <c r="F35" i="4" s="1"/>
  <c r="Z26" i="16"/>
  <c r="AE26" i="16" s="1"/>
  <c r="AJ26" i="16" s="1"/>
  <c r="AO26" i="16" s="1"/>
  <c r="AT26" i="16" s="1"/>
  <c r="AY26" i="16" s="1"/>
  <c r="BD26" i="16" s="1"/>
  <c r="BI26" i="16" s="1"/>
  <c r="BN26" i="16" s="1"/>
  <c r="BS26" i="16" s="1"/>
  <c r="G26" i="16" s="1"/>
  <c r="AE25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3" i="4" s="1"/>
  <c r="C41" i="22" s="1"/>
  <c r="Z76" i="15"/>
  <c r="AJ49" i="15"/>
  <c r="BF56" i="15"/>
  <c r="BK56" i="15" s="1"/>
  <c r="AT27" i="15"/>
  <c r="AY27" i="15" s="1"/>
  <c r="BD27" i="15" s="1"/>
  <c r="BI27" i="15" s="1"/>
  <c r="BN27" i="15" s="1"/>
  <c r="BS27" i="15" s="1"/>
  <c r="G27" i="15" s="1"/>
  <c r="BD28" i="15"/>
  <c r="BH35" i="15"/>
  <c r="BM35" i="15" s="1"/>
  <c r="BR35" i="15" s="1"/>
  <c r="F25" i="4" s="1"/>
  <c r="Z21" i="15"/>
  <c r="AX8" i="15"/>
  <c r="BC8" i="15" s="1"/>
  <c r="BH8" i="15" s="1"/>
  <c r="BM8" i="15" s="1"/>
  <c r="BR8" i="15" s="1"/>
  <c r="F43" i="4" s="1"/>
  <c r="BG8" i="15"/>
  <c r="BL8" i="15" s="1"/>
  <c r="BQ8" i="15" s="1"/>
  <c r="E43" i="4" s="1"/>
  <c r="F33" i="14"/>
  <c r="I16" i="4" s="1"/>
  <c r="C13" i="22" s="1"/>
  <c r="R52" i="14"/>
  <c r="W52" i="14" s="1"/>
  <c r="AB52" i="14" s="1"/>
  <c r="AG52" i="14" s="1"/>
  <c r="AL52" i="14" s="1"/>
  <c r="AQ52" i="14" s="1"/>
  <c r="AV52" i="14" s="1"/>
  <c r="BA52" i="14" s="1"/>
  <c r="BF52" i="14" s="1"/>
  <c r="BK52" i="14" s="1"/>
  <c r="BP52" i="14" s="1"/>
  <c r="D10" i="4" s="1"/>
  <c r="S33" i="14"/>
  <c r="X33" i="14" s="1"/>
  <c r="AC33" i="14" s="1"/>
  <c r="AH33" i="14" s="1"/>
  <c r="AM33" i="14" s="1"/>
  <c r="AR33" i="14" s="1"/>
  <c r="AW33" i="14" s="1"/>
  <c r="BB33" i="14" s="1"/>
  <c r="BG33" i="14" s="1"/>
  <c r="BL33" i="14" s="1"/>
  <c r="F52" i="14"/>
  <c r="I10" i="4" s="1"/>
  <c r="C7" i="22" s="1"/>
  <c r="S84" i="14"/>
  <c r="X84" i="14" s="1"/>
  <c r="AC84" i="14" s="1"/>
  <c r="AH84" i="14" s="1"/>
  <c r="AM84" i="14" s="1"/>
  <c r="AR84" i="14" s="1"/>
  <c r="AW84" i="14" s="1"/>
  <c r="BB84" i="14" s="1"/>
  <c r="BG84" i="14" s="1"/>
  <c r="BL84" i="14" s="1"/>
  <c r="F62" i="14"/>
  <c r="I33" i="4" s="1"/>
  <c r="C31" i="22" s="1"/>
  <c r="BD38" i="14"/>
  <c r="BI38" i="14" s="1"/>
  <c r="BN38" i="14" s="1"/>
  <c r="BS38" i="14" s="1"/>
  <c r="G38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5" i="4" s="1"/>
  <c r="R77" i="14"/>
  <c r="W77" i="14" s="1"/>
  <c r="AB77" i="14" s="1"/>
  <c r="AG77" i="14" s="1"/>
  <c r="AL77" i="14" s="1"/>
  <c r="AQ77" i="14" s="1"/>
  <c r="AV77" i="14" s="1"/>
  <c r="BA77" i="14" s="1"/>
  <c r="BF77" i="14" s="1"/>
  <c r="BK77" i="14" s="1"/>
  <c r="BP77" i="14" s="1"/>
  <c r="D24" i="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6" i="11"/>
  <c r="W16" i="11" s="1"/>
  <c r="AB16" i="11" s="1"/>
  <c r="AG16" i="11" s="1"/>
  <c r="AL16" i="11" s="1"/>
  <c r="AQ16" i="11" s="1"/>
  <c r="AV16" i="11" s="1"/>
  <c r="BA16" i="11" s="1"/>
  <c r="BF16" i="11" s="1"/>
  <c r="BK16" i="11" s="1"/>
  <c r="C46" i="22"/>
  <c r="AC16" i="11"/>
  <c r="AH16" i="11" s="1"/>
  <c r="AM16" i="11" s="1"/>
  <c r="AR16" i="11" s="1"/>
  <c r="AW16" i="11" s="1"/>
  <c r="BB16" i="11" s="1"/>
  <c r="BG16" i="11" s="1"/>
  <c r="BL16" i="11" s="1"/>
  <c r="BQ16" i="11" s="1"/>
  <c r="E14" i="4" s="1"/>
  <c r="U5" i="11"/>
  <c r="U6" i="11" s="1"/>
  <c r="Z4" i="11"/>
  <c r="P5" i="11"/>
  <c r="P6" i="11" s="1"/>
  <c r="S9" i="9"/>
  <c r="X9" i="9" s="1"/>
  <c r="AC9" i="9" s="1"/>
  <c r="AH9" i="9" s="1"/>
  <c r="AM9" i="9" s="1"/>
  <c r="AR9" i="9" s="1"/>
  <c r="AW9" i="9" s="1"/>
  <c r="BB9" i="9" s="1"/>
  <c r="BG9" i="9" s="1"/>
  <c r="BL9" i="9" s="1"/>
  <c r="BQ9" i="9" s="1"/>
  <c r="E23" i="4" s="1"/>
  <c r="U8" i="9"/>
  <c r="AY22" i="8"/>
  <c r="BD22" i="8" s="1"/>
  <c r="BI22" i="8" s="1"/>
  <c r="BN22" i="8" s="1"/>
  <c r="BS22" i="8" s="1"/>
  <c r="G22" i="8" s="1"/>
  <c r="BI23" i="8"/>
  <c r="BN23" i="8" s="1"/>
  <c r="BS23" i="8" s="1"/>
  <c r="G23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0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3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3" i="4" s="1"/>
  <c r="AE9" i="2"/>
  <c r="Z10" i="2"/>
  <c r="Z11" i="2" s="1"/>
  <c r="U13" i="2"/>
  <c r="F6" i="2"/>
  <c r="I53" i="4" s="1"/>
  <c r="C52" i="22" s="1"/>
  <c r="F31" i="16"/>
  <c r="P31" i="16" s="1"/>
  <c r="BN35" i="16"/>
  <c r="BS35" i="16" s="1"/>
  <c r="G35" i="16" s="1"/>
  <c r="K55" i="4" l="1"/>
  <c r="K56" i="4"/>
  <c r="AO10" i="18"/>
  <c r="AT10" i="18" s="1"/>
  <c r="AY10" i="18" s="1"/>
  <c r="BD10" i="18" s="1"/>
  <c r="AO9" i="18"/>
  <c r="AT9" i="18" s="1"/>
  <c r="AY9" i="18" s="1"/>
  <c r="BD9" i="18" s="1"/>
  <c r="Z4" i="12"/>
  <c r="C61" i="4"/>
  <c r="BP45" i="16"/>
  <c r="D35" i="4" s="1"/>
  <c r="K54" i="4"/>
  <c r="H54" i="4"/>
  <c r="Z7" i="6"/>
  <c r="Z8" i="6" s="1"/>
  <c r="K64" i="4"/>
  <c r="AE11" i="18"/>
  <c r="AE5" i="14"/>
  <c r="AJ5" i="14" s="1"/>
  <c r="AJ12" i="14" s="1"/>
  <c r="H55" i="4"/>
  <c r="D56" i="22" s="1"/>
  <c r="E56" i="22" s="1"/>
  <c r="AE15" i="15"/>
  <c r="AE17" i="15" s="1"/>
  <c r="F13" i="14"/>
  <c r="I15" i="4" s="1"/>
  <c r="C12" i="22" s="1"/>
  <c r="A68" i="4"/>
  <c r="J68" i="4"/>
  <c r="AE4" i="20"/>
  <c r="Z12" i="20"/>
  <c r="AE4" i="12"/>
  <c r="Z8" i="12"/>
  <c r="U30" i="21"/>
  <c r="U31" i="21" s="1"/>
  <c r="Z10" i="21"/>
  <c r="U11" i="18"/>
  <c r="Z11" i="18"/>
  <c r="AE15" i="18"/>
  <c r="Z18" i="18"/>
  <c r="Z21" i="5"/>
  <c r="AE21" i="5" s="1"/>
  <c r="AJ21" i="5" s="1"/>
  <c r="AO21" i="5" s="1"/>
  <c r="AT21" i="5" s="1"/>
  <c r="AY21" i="5" s="1"/>
  <c r="BD21" i="5" s="1"/>
  <c r="BI21" i="5" s="1"/>
  <c r="BN21" i="5" s="1"/>
  <c r="BS21" i="5" s="1"/>
  <c r="U27" i="5"/>
  <c r="Z17" i="5"/>
  <c r="AE4" i="9"/>
  <c r="U61" i="14"/>
  <c r="U62" i="14" s="1"/>
  <c r="AE65" i="14"/>
  <c r="Z76" i="14"/>
  <c r="Z73" i="15"/>
  <c r="U78" i="15"/>
  <c r="U79" i="15" s="1"/>
  <c r="Z47" i="15"/>
  <c r="U55" i="15"/>
  <c r="U56" i="15" s="1"/>
  <c r="Z38" i="15"/>
  <c r="U43" i="15"/>
  <c r="U44" i="15" s="1"/>
  <c r="Z60" i="15"/>
  <c r="AE60" i="15" s="1"/>
  <c r="AJ60" i="15" s="1"/>
  <c r="AO60" i="15" s="1"/>
  <c r="AT60" i="15" s="1"/>
  <c r="U69" i="15"/>
  <c r="U70" i="15" s="1"/>
  <c r="AE20" i="15"/>
  <c r="Z22" i="15"/>
  <c r="Z34" i="16"/>
  <c r="Z4" i="16"/>
  <c r="AE24" i="16"/>
  <c r="Z30" i="16"/>
  <c r="Z31" i="16" s="1"/>
  <c r="AE11" i="15"/>
  <c r="Z13" i="15"/>
  <c r="AE5" i="15"/>
  <c r="Z7" i="15"/>
  <c r="Z8" i="15" s="1"/>
  <c r="AO30" i="15"/>
  <c r="AJ41" i="15"/>
  <c r="AT17" i="18"/>
  <c r="AT60" i="14"/>
  <c r="Z12" i="12"/>
  <c r="Z17" i="12" s="1"/>
  <c r="Z18" i="12" s="1"/>
  <c r="U17" i="12"/>
  <c r="U18" i="12" s="1"/>
  <c r="U22" i="11"/>
  <c r="U23" i="11" s="1"/>
  <c r="Z9" i="11"/>
  <c r="U15" i="11"/>
  <c r="U45" i="16"/>
  <c r="AE13" i="17"/>
  <c r="AJ13" i="17"/>
  <c r="U31" i="17"/>
  <c r="AJ27" i="17"/>
  <c r="AO27" i="17" s="1"/>
  <c r="AT27" i="17" s="1"/>
  <c r="AY27" i="17" s="1"/>
  <c r="BD27" i="17" s="1"/>
  <c r="BI27" i="17" s="1"/>
  <c r="BN27" i="17" s="1"/>
  <c r="BS27" i="17" s="1"/>
  <c r="G27" i="17" s="1"/>
  <c r="Z36" i="14"/>
  <c r="D54" i="22"/>
  <c r="Z30" i="17"/>
  <c r="F77" i="14"/>
  <c r="I24" i="4" s="1"/>
  <c r="C21" i="22" s="1"/>
  <c r="Z32" i="14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D29" i="22"/>
  <c r="Z19" i="11"/>
  <c r="AE28" i="16"/>
  <c r="AE51" i="15"/>
  <c r="AE39" i="15"/>
  <c r="Z26" i="15"/>
  <c r="Z34" i="15" s="1"/>
  <c r="U35" i="15"/>
  <c r="AE61" i="15"/>
  <c r="AE57" i="14"/>
  <c r="AE67" i="14"/>
  <c r="AE5" i="12"/>
  <c r="AJ11" i="11"/>
  <c r="AE5" i="9"/>
  <c r="AE8" i="8"/>
  <c r="AE5" i="7"/>
  <c r="AE5" i="6"/>
  <c r="AE22" i="5"/>
  <c r="Z23" i="19"/>
  <c r="U24" i="19"/>
  <c r="Z8" i="19"/>
  <c r="U9" i="19"/>
  <c r="K25" i="4"/>
  <c r="H25" i="4"/>
  <c r="D22" i="22" s="1"/>
  <c r="E22" i="22" s="1"/>
  <c r="K42" i="4"/>
  <c r="E45" i="4"/>
  <c r="I45" i="4"/>
  <c r="C44" i="22" s="1"/>
  <c r="H19" i="4"/>
  <c r="D16" i="22" s="1"/>
  <c r="E16" i="22" s="1"/>
  <c r="E8" i="13"/>
  <c r="E6" i="7"/>
  <c r="U27" i="2"/>
  <c r="U36" i="2"/>
  <c r="H44" i="4"/>
  <c r="D43" i="22" s="1"/>
  <c r="P70" i="15"/>
  <c r="Z5" i="8"/>
  <c r="K49" i="4"/>
  <c r="H49" i="4"/>
  <c r="D48" i="22" s="1"/>
  <c r="P45" i="16"/>
  <c r="BP31" i="16"/>
  <c r="K53" i="4"/>
  <c r="H53" i="4"/>
  <c r="D52" i="22" s="1"/>
  <c r="E52" i="22" s="1"/>
  <c r="K39" i="4"/>
  <c r="BP8" i="13"/>
  <c r="D41" i="4" s="1"/>
  <c r="C54" i="22"/>
  <c r="C20" i="22"/>
  <c r="E53" i="22"/>
  <c r="E37" i="22"/>
  <c r="D61" i="22"/>
  <c r="E61" i="22" s="1"/>
  <c r="D55" i="22"/>
  <c r="E55" i="22" s="1"/>
  <c r="D14" i="4"/>
  <c r="H14" i="4" s="1"/>
  <c r="D11" i="22" s="1"/>
  <c r="BP16" i="11"/>
  <c r="BP56" i="15"/>
  <c r="D17" i="4" s="1"/>
  <c r="K17" i="4" s="1"/>
  <c r="BP13" i="14"/>
  <c r="D15" i="4" s="1"/>
  <c r="K15" i="4" s="1"/>
  <c r="D46" i="22"/>
  <c r="E46" i="22" s="1"/>
  <c r="BP15" i="2"/>
  <c r="D52" i="4" s="1"/>
  <c r="K52" i="4" s="1"/>
  <c r="BP12" i="18"/>
  <c r="D36" i="4" s="1"/>
  <c r="K36" i="4" s="1"/>
  <c r="BQ84" i="14"/>
  <c r="BQ16" i="21"/>
  <c r="E64" i="4" s="1"/>
  <c r="H64" i="4" s="1"/>
  <c r="D64" i="22" s="1"/>
  <c r="E64" i="22" s="1"/>
  <c r="BQ6" i="11"/>
  <c r="E56" i="4" s="1"/>
  <c r="H56" i="4" s="1"/>
  <c r="D57" i="22" s="1"/>
  <c r="E57" i="22" s="1"/>
  <c r="BQ79" i="15"/>
  <c r="E34" i="4" s="1"/>
  <c r="H34" i="4" s="1"/>
  <c r="D32" i="22" s="1"/>
  <c r="C40" i="22"/>
  <c r="BQ62" i="14"/>
  <c r="E33" i="4" s="1"/>
  <c r="H33" i="4" s="1"/>
  <c r="D31" i="22" s="1"/>
  <c r="E31" i="22" s="1"/>
  <c r="G9" i="21"/>
  <c r="BR24" i="19"/>
  <c r="F11" i="4" s="1"/>
  <c r="BQ24" i="19"/>
  <c r="E11" i="4" s="1"/>
  <c r="BP24" i="19"/>
  <c r="D11" i="4" s="1"/>
  <c r="BQ33" i="14"/>
  <c r="E16" i="4" s="1"/>
  <c r="AI52" i="14"/>
  <c r="AN52" i="14" s="1"/>
  <c r="AS52" i="14" s="1"/>
  <c r="AX52" i="14" s="1"/>
  <c r="BC52" i="14" s="1"/>
  <c r="BH52" i="14" s="1"/>
  <c r="BM52" i="14" s="1"/>
  <c r="K18" i="4"/>
  <c r="H18" i="4"/>
  <c r="D15" i="22" s="1"/>
  <c r="K9" i="4"/>
  <c r="K23" i="4"/>
  <c r="K32" i="4"/>
  <c r="H32" i="4"/>
  <c r="D30" i="22" s="1"/>
  <c r="E30" i="22" s="1"/>
  <c r="P31" i="21"/>
  <c r="P56" i="15"/>
  <c r="D62" i="22"/>
  <c r="E62" i="22" s="1"/>
  <c r="P18" i="12"/>
  <c r="H51" i="4"/>
  <c r="D50" i="22" s="1"/>
  <c r="E50" i="22" s="1"/>
  <c r="K51" i="4"/>
  <c r="P36" i="2"/>
  <c r="P25" i="8"/>
  <c r="H9" i="4"/>
  <c r="D6" i="22" s="1"/>
  <c r="E6" i="22" s="1"/>
  <c r="Z16" i="14"/>
  <c r="AE16" i="14" s="1"/>
  <c r="U17" i="14"/>
  <c r="K16" i="4"/>
  <c r="H40" i="4"/>
  <c r="D38" i="22" s="1"/>
  <c r="K40" i="4"/>
  <c r="K43" i="4"/>
  <c r="K30" i="4"/>
  <c r="K13" i="4"/>
  <c r="K37" i="4"/>
  <c r="K20" i="4"/>
  <c r="H43" i="4"/>
  <c r="D41" i="22" s="1"/>
  <c r="E41" i="22" s="1"/>
  <c r="I21" i="4"/>
  <c r="C18" i="22" s="1"/>
  <c r="P24" i="19"/>
  <c r="I37" i="4"/>
  <c r="C35" i="22" s="1"/>
  <c r="I35" i="4"/>
  <c r="C33" i="22" s="1"/>
  <c r="I17" i="4"/>
  <c r="C14" i="22" s="1"/>
  <c r="P44" i="15"/>
  <c r="P35" i="15"/>
  <c r="P8" i="15"/>
  <c r="U8" i="15"/>
  <c r="P79" i="15"/>
  <c r="I34" i="4"/>
  <c r="C32" i="22" s="1"/>
  <c r="I27" i="4"/>
  <c r="C24" i="22" s="1"/>
  <c r="P33" i="14"/>
  <c r="P9" i="9"/>
  <c r="U25" i="8"/>
  <c r="P8" i="6"/>
  <c r="U8" i="6"/>
  <c r="P27" i="2"/>
  <c r="U31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1" i="4"/>
  <c r="H21" i="4"/>
  <c r="D18" i="22" s="1"/>
  <c r="H28" i="4"/>
  <c r="D25" i="22" s="1"/>
  <c r="K28" i="4"/>
  <c r="AJ14" i="21"/>
  <c r="AE15" i="21"/>
  <c r="AE16" i="21" s="1"/>
  <c r="H37" i="4"/>
  <c r="D35" i="22" s="1"/>
  <c r="AJ5" i="19"/>
  <c r="AJ4" i="18"/>
  <c r="AJ11" i="18" s="1"/>
  <c r="P31" i="17"/>
  <c r="AJ25" i="16"/>
  <c r="H7" i="4"/>
  <c r="D4" i="22" s="1"/>
  <c r="E4" i="22" s="1"/>
  <c r="K7" i="4"/>
  <c r="AE76" i="15"/>
  <c r="K27" i="4"/>
  <c r="H27" i="4"/>
  <c r="D24" i="22" s="1"/>
  <c r="AO49" i="15"/>
  <c r="AT49" i="15" s="1"/>
  <c r="AY49" i="15" s="1"/>
  <c r="H26" i="4"/>
  <c r="D23" i="22" s="1"/>
  <c r="E23" i="22" s="1"/>
  <c r="BI28" i="15"/>
  <c r="AE21" i="15"/>
  <c r="P62" i="14"/>
  <c r="U52" i="14"/>
  <c r="H24" i="4"/>
  <c r="D21" i="22" s="1"/>
  <c r="K24" i="4"/>
  <c r="P52" i="14"/>
  <c r="U33" i="14"/>
  <c r="AE4" i="11"/>
  <c r="Z5" i="11"/>
  <c r="Z6" i="11" s="1"/>
  <c r="Z8" i="9"/>
  <c r="U9" i="9"/>
  <c r="AO4" i="7"/>
  <c r="H23" i="4"/>
  <c r="D20" i="22" s="1"/>
  <c r="H31" i="4"/>
  <c r="D28" i="22" s="1"/>
  <c r="K31" i="4"/>
  <c r="K6" i="4"/>
  <c r="H30" i="4"/>
  <c r="D27" i="22" s="1"/>
  <c r="E27" i="22" s="1"/>
  <c r="Z13" i="2"/>
  <c r="U14" i="2"/>
  <c r="U15" i="2" s="1"/>
  <c r="H13" i="4"/>
  <c r="D10" i="22" s="1"/>
  <c r="E10" i="22" s="1"/>
  <c r="AJ9" i="2"/>
  <c r="AE10" i="2"/>
  <c r="AE11" i="2" s="1"/>
  <c r="AJ3" i="2"/>
  <c r="AE5" i="2"/>
  <c r="AE6" i="2" s="1"/>
  <c r="K26" i="4"/>
  <c r="Z6" i="2"/>
  <c r="P6" i="2"/>
  <c r="U6" i="2"/>
  <c r="BI9" i="18" l="1"/>
  <c r="BN9" i="18" s="1"/>
  <c r="BS9" i="18" s="1"/>
  <c r="G9" i="18" s="1"/>
  <c r="BI10" i="18"/>
  <c r="BN10" i="18" s="1"/>
  <c r="BS10" i="18" s="1"/>
  <c r="G10" i="18" s="1"/>
  <c r="AY60" i="15"/>
  <c r="BD60" i="15" s="1"/>
  <c r="BI60" i="15" s="1"/>
  <c r="BN60" i="15" s="1"/>
  <c r="BS60" i="15" s="1"/>
  <c r="G60" i="15" s="1"/>
  <c r="AE4" i="16"/>
  <c r="AJ4" i="16" s="1"/>
  <c r="K35" i="4"/>
  <c r="H35" i="4"/>
  <c r="D33" i="22" s="1"/>
  <c r="E33" i="22" s="1"/>
  <c r="AE7" i="6"/>
  <c r="AE8" i="6" s="1"/>
  <c r="AE12" i="12"/>
  <c r="AJ12" i="12" s="1"/>
  <c r="AJ17" i="12" s="1"/>
  <c r="AJ18" i="12" s="1"/>
  <c r="AE12" i="14"/>
  <c r="AE13" i="14" s="1"/>
  <c r="AJ15" i="15"/>
  <c r="AJ17" i="15" s="1"/>
  <c r="Z44" i="16"/>
  <c r="Z45" i="16" s="1"/>
  <c r="U13" i="14"/>
  <c r="Z13" i="14"/>
  <c r="P13" i="14"/>
  <c r="AE69" i="15"/>
  <c r="AE70" i="15" s="1"/>
  <c r="Z27" i="5"/>
  <c r="AE5" i="8"/>
  <c r="Z24" i="8"/>
  <c r="Z25" i="8" s="1"/>
  <c r="AJ4" i="12"/>
  <c r="AE8" i="12"/>
  <c r="AJ4" i="20"/>
  <c r="AE12" i="20"/>
  <c r="AE10" i="21"/>
  <c r="Z30" i="21"/>
  <c r="Z31" i="21" s="1"/>
  <c r="AE34" i="16"/>
  <c r="AE44" i="16" s="1"/>
  <c r="AE45" i="16" s="1"/>
  <c r="AE4" i="13"/>
  <c r="AE7" i="13" s="1"/>
  <c r="Z7" i="13"/>
  <c r="AE18" i="18"/>
  <c r="AJ15" i="18"/>
  <c r="AE17" i="5"/>
  <c r="AJ4" i="9"/>
  <c r="AO5" i="14"/>
  <c r="AO12" i="14" s="1"/>
  <c r="AJ65" i="14"/>
  <c r="AE76" i="14"/>
  <c r="AE36" i="14"/>
  <c r="AE51" i="14" s="1"/>
  <c r="Z51" i="14"/>
  <c r="Z52" i="14" s="1"/>
  <c r="Z61" i="14"/>
  <c r="Z62" i="14" s="1"/>
  <c r="AJ20" i="15"/>
  <c r="AE22" i="15"/>
  <c r="AE38" i="15"/>
  <c r="Z43" i="15"/>
  <c r="Z44" i="15" s="1"/>
  <c r="AE73" i="15"/>
  <c r="Z78" i="15"/>
  <c r="Z79" i="15" s="1"/>
  <c r="AE47" i="15"/>
  <c r="Z55" i="15"/>
  <c r="Z56" i="15" s="1"/>
  <c r="Z69" i="15"/>
  <c r="Z70" i="15" s="1"/>
  <c r="AJ24" i="16"/>
  <c r="AE30" i="16"/>
  <c r="AE31" i="16" s="1"/>
  <c r="AJ11" i="15"/>
  <c r="AE13" i="15"/>
  <c r="AJ5" i="15"/>
  <c r="AE7" i="15"/>
  <c r="AE8" i="15" s="1"/>
  <c r="AT30" i="15"/>
  <c r="AO41" i="15"/>
  <c r="AE30" i="17"/>
  <c r="AE31" i="17" s="1"/>
  <c r="Z31" i="17"/>
  <c r="AY17" i="18"/>
  <c r="AY60" i="14"/>
  <c r="Z22" i="11"/>
  <c r="Z23" i="11" s="1"/>
  <c r="AE9" i="11"/>
  <c r="Z15" i="11"/>
  <c r="AO13" i="17"/>
  <c r="E54" i="22"/>
  <c r="E21" i="22"/>
  <c r="P77" i="14"/>
  <c r="U77" i="14"/>
  <c r="AE19" i="11"/>
  <c r="BN7" i="20"/>
  <c r="AJ28" i="16"/>
  <c r="AJ51" i="15"/>
  <c r="AJ39" i="15"/>
  <c r="AE26" i="15"/>
  <c r="AE34" i="15" s="1"/>
  <c r="Z35" i="15"/>
  <c r="AJ61" i="15"/>
  <c r="AJ69" i="15" s="1"/>
  <c r="AJ57" i="14"/>
  <c r="AJ67" i="14"/>
  <c r="AJ5" i="12"/>
  <c r="AO11" i="11"/>
  <c r="AJ5" i="9"/>
  <c r="AJ8" i="8"/>
  <c r="AJ5" i="7"/>
  <c r="AJ5" i="6"/>
  <c r="AJ22" i="5"/>
  <c r="AE27" i="5"/>
  <c r="AE8" i="19"/>
  <c r="Z9" i="19"/>
  <c r="Z24" i="19"/>
  <c r="AE23" i="19"/>
  <c r="E23" i="15"/>
  <c r="E42" i="4"/>
  <c r="H42" i="4" s="1"/>
  <c r="D40" i="22" s="1"/>
  <c r="E40" i="22" s="1"/>
  <c r="D45" i="4"/>
  <c r="H45" i="4" s="1"/>
  <c r="D44" i="22" s="1"/>
  <c r="E44" i="22" s="1"/>
  <c r="E19" i="18"/>
  <c r="K41" i="4"/>
  <c r="H41" i="4"/>
  <c r="D39" i="22" s="1"/>
  <c r="E9" i="12"/>
  <c r="F6" i="7"/>
  <c r="G21" i="5"/>
  <c r="Z27" i="2"/>
  <c r="Z36" i="2"/>
  <c r="D63" i="22"/>
  <c r="E63" i="22" s="1"/>
  <c r="E35" i="22"/>
  <c r="U18" i="14"/>
  <c r="Z17" i="14"/>
  <c r="Z18" i="14" s="1"/>
  <c r="H17" i="4"/>
  <c r="D14" i="22" s="1"/>
  <c r="E14" i="22" s="1"/>
  <c r="E24" i="22"/>
  <c r="E32" i="22"/>
  <c r="H36" i="4"/>
  <c r="D34" i="22" s="1"/>
  <c r="E20" i="22"/>
  <c r="E18" i="22"/>
  <c r="K14" i="4"/>
  <c r="G5" i="13"/>
  <c r="H52" i="4"/>
  <c r="D51" i="22" s="1"/>
  <c r="E51" i="22" s="1"/>
  <c r="K11" i="4"/>
  <c r="H11" i="4"/>
  <c r="D8" i="22" s="1"/>
  <c r="E8" i="22" s="1"/>
  <c r="H16" i="4"/>
  <c r="D13" i="22" s="1"/>
  <c r="E13" i="22" s="1"/>
  <c r="BR52" i="14"/>
  <c r="F10" i="4" s="1"/>
  <c r="AJ16" i="14"/>
  <c r="AE17" i="14"/>
  <c r="AE18" i="14" s="1"/>
  <c r="AO4" i="10"/>
  <c r="AJ5" i="10"/>
  <c r="AJ6" i="10" s="1"/>
  <c r="AJ15" i="21"/>
  <c r="AJ16" i="21" s="1"/>
  <c r="AO14" i="21"/>
  <c r="AO5" i="19"/>
  <c r="AO4" i="18"/>
  <c r="AO11" i="18" s="1"/>
  <c r="AO25" i="16"/>
  <c r="AJ76" i="15"/>
  <c r="BD49" i="15"/>
  <c r="BN28" i="15"/>
  <c r="BS28" i="15" s="1"/>
  <c r="AJ21" i="15"/>
  <c r="Z33" i="14"/>
  <c r="Z77" i="14"/>
  <c r="AE5" i="11"/>
  <c r="AE6" i="11" s="1"/>
  <c r="AJ4" i="11"/>
  <c r="AE8" i="9"/>
  <c r="Z9" i="9"/>
  <c r="AT4" i="7"/>
  <c r="AJ10" i="2"/>
  <c r="AJ11" i="2" s="1"/>
  <c r="AO9" i="2"/>
  <c r="AO3" i="2"/>
  <c r="AJ5" i="2"/>
  <c r="AJ6" i="2" s="1"/>
  <c r="AE13" i="2"/>
  <c r="Z14" i="2"/>
  <c r="Z15" i="2" s="1"/>
  <c r="AE17" i="12" l="1"/>
  <c r="AE18" i="12" s="1"/>
  <c r="AO12" i="12"/>
  <c r="AO17" i="12" s="1"/>
  <c r="AO18" i="12" s="1"/>
  <c r="AO15" i="15"/>
  <c r="AO17" i="15" s="1"/>
  <c r="AJ7" i="6"/>
  <c r="AJ8" i="6" s="1"/>
  <c r="AJ4" i="13"/>
  <c r="AJ7" i="13" s="1"/>
  <c r="AJ30" i="17"/>
  <c r="AJ31" i="17" s="1"/>
  <c r="AJ34" i="16"/>
  <c r="AJ44" i="16" s="1"/>
  <c r="AJ45" i="16" s="1"/>
  <c r="AO4" i="20"/>
  <c r="AJ12" i="20"/>
  <c r="AT5" i="14"/>
  <c r="AT12" i="14" s="1"/>
  <c r="AO4" i="12"/>
  <c r="AJ8" i="12"/>
  <c r="AJ5" i="8"/>
  <c r="AE24" i="8"/>
  <c r="AE25" i="8" s="1"/>
  <c r="AE30" i="21"/>
  <c r="AE31" i="21" s="1"/>
  <c r="AJ10" i="21"/>
  <c r="F8" i="13"/>
  <c r="U8" i="13" s="1"/>
  <c r="I36" i="4"/>
  <c r="C34" i="22" s="1"/>
  <c r="E34" i="22" s="1"/>
  <c r="AJ18" i="18"/>
  <c r="AO15" i="18"/>
  <c r="AJ17" i="5"/>
  <c r="AO4" i="9"/>
  <c r="AE61" i="14"/>
  <c r="AE62" i="14" s="1"/>
  <c r="AO65" i="14"/>
  <c r="AJ76" i="14"/>
  <c r="AJ32" i="14"/>
  <c r="AE32" i="14"/>
  <c r="AE33" i="14" s="1"/>
  <c r="AJ47" i="15"/>
  <c r="AE55" i="15"/>
  <c r="AE56" i="15" s="1"/>
  <c r="AJ38" i="15"/>
  <c r="AE43" i="15"/>
  <c r="AE44" i="15" s="1"/>
  <c r="AJ73" i="15"/>
  <c r="AE78" i="15"/>
  <c r="AE79" i="15" s="1"/>
  <c r="AO20" i="15"/>
  <c r="AJ22" i="15"/>
  <c r="AO24" i="16"/>
  <c r="AJ30" i="16"/>
  <c r="AJ31" i="16" s="1"/>
  <c r="AO11" i="15"/>
  <c r="AJ13" i="15"/>
  <c r="AO5" i="15"/>
  <c r="AJ7" i="15"/>
  <c r="AJ8" i="15" s="1"/>
  <c r="AY30" i="15"/>
  <c r="AT41" i="15"/>
  <c r="BD17" i="18"/>
  <c r="BD60" i="14"/>
  <c r="AE22" i="11"/>
  <c r="AE23" i="11" s="1"/>
  <c r="AJ9" i="11"/>
  <c r="AE15" i="11"/>
  <c r="AT13" i="17"/>
  <c r="AE52" i="14"/>
  <c r="AJ36" i="14"/>
  <c r="AJ51" i="14" s="1"/>
  <c r="AO5" i="12"/>
  <c r="K45" i="4"/>
  <c r="BS7" i="20"/>
  <c r="AO28" i="16"/>
  <c r="AO4" i="16"/>
  <c r="AO51" i="15"/>
  <c r="AO39" i="15"/>
  <c r="AJ26" i="15"/>
  <c r="AJ34" i="15" s="1"/>
  <c r="AE35" i="15"/>
  <c r="AO61" i="15"/>
  <c r="AO69" i="15" s="1"/>
  <c r="AJ70" i="15"/>
  <c r="AO57" i="14"/>
  <c r="AO67" i="14"/>
  <c r="AJ13" i="14"/>
  <c r="AT11" i="11"/>
  <c r="AO5" i="9"/>
  <c r="AO8" i="8"/>
  <c r="AO5" i="7"/>
  <c r="AO5" i="6"/>
  <c r="AO22" i="5"/>
  <c r="AJ27" i="5"/>
  <c r="AE24" i="19"/>
  <c r="AJ23" i="19"/>
  <c r="AJ8" i="19"/>
  <c r="AE9" i="19"/>
  <c r="F23" i="15"/>
  <c r="F19" i="18"/>
  <c r="F9" i="12"/>
  <c r="Z6" i="7"/>
  <c r="U6" i="7"/>
  <c r="AE6" i="7"/>
  <c r="P6" i="7"/>
  <c r="C29" i="22"/>
  <c r="E29" i="22" s="1"/>
  <c r="AJ6" i="7"/>
  <c r="AE36" i="2"/>
  <c r="AE27" i="2"/>
  <c r="E58" i="22"/>
  <c r="G28" i="15"/>
  <c r="H10" i="4"/>
  <c r="K10" i="4"/>
  <c r="AO16" i="14"/>
  <c r="AJ17" i="14"/>
  <c r="AJ18" i="14" s="1"/>
  <c r="AT4" i="10"/>
  <c r="AO5" i="10"/>
  <c r="AO6" i="10" s="1"/>
  <c r="AT14" i="21"/>
  <c r="AO15" i="21"/>
  <c r="AO16" i="21" s="1"/>
  <c r="AT5" i="19"/>
  <c r="AT4" i="18"/>
  <c r="AT11" i="18" s="1"/>
  <c r="AT25" i="16"/>
  <c r="AO76" i="15"/>
  <c r="BI49" i="15"/>
  <c r="AO21" i="15"/>
  <c r="AE77" i="14"/>
  <c r="AJ5" i="11"/>
  <c r="AJ6" i="11" s="1"/>
  <c r="AO4" i="11"/>
  <c r="AJ8" i="9"/>
  <c r="AE9" i="9"/>
  <c r="AY4" i="7"/>
  <c r="AJ13" i="2"/>
  <c r="AE14" i="2"/>
  <c r="AE15" i="2" s="1"/>
  <c r="AO5" i="2"/>
  <c r="AO6" i="2" s="1"/>
  <c r="AT3" i="2"/>
  <c r="AO10" i="2"/>
  <c r="AO11" i="2" s="1"/>
  <c r="AT9" i="2"/>
  <c r="AT12" i="12" l="1"/>
  <c r="AT17" i="12" s="1"/>
  <c r="AT18" i="12" s="1"/>
  <c r="AO34" i="16"/>
  <c r="AO44" i="16" s="1"/>
  <c r="AO45" i="16" s="1"/>
  <c r="AO30" i="17"/>
  <c r="AO31" i="17" s="1"/>
  <c r="AT15" i="15"/>
  <c r="AO4" i="13"/>
  <c r="AO7" i="13" s="1"/>
  <c r="AO8" i="13" s="1"/>
  <c r="AO7" i="6"/>
  <c r="AO8" i="6" s="1"/>
  <c r="AJ12" i="18"/>
  <c r="AE8" i="13"/>
  <c r="P8" i="13"/>
  <c r="Z8" i="13"/>
  <c r="I41" i="4"/>
  <c r="C39" i="22" s="1"/>
  <c r="E39" i="22" s="1"/>
  <c r="AJ8" i="13"/>
  <c r="AY5" i="14"/>
  <c r="AY12" i="14" s="1"/>
  <c r="AO32" i="14"/>
  <c r="P12" i="18"/>
  <c r="AE12" i="18"/>
  <c r="AO5" i="8"/>
  <c r="AJ24" i="8"/>
  <c r="AJ25" i="8" s="1"/>
  <c r="AO12" i="18"/>
  <c r="Z12" i="18"/>
  <c r="AT4" i="12"/>
  <c r="AO8" i="12"/>
  <c r="AO9" i="12" s="1"/>
  <c r="U12" i="18"/>
  <c r="AT4" i="20"/>
  <c r="AO12" i="20"/>
  <c r="AO10" i="21"/>
  <c r="AJ30" i="21"/>
  <c r="AJ31" i="21" s="1"/>
  <c r="AJ23" i="15"/>
  <c r="AO18" i="18"/>
  <c r="AO19" i="18" s="1"/>
  <c r="AT15" i="18"/>
  <c r="AO17" i="5"/>
  <c r="AT4" i="9"/>
  <c r="AT65" i="14"/>
  <c r="AO76" i="14"/>
  <c r="AJ61" i="14"/>
  <c r="AJ62" i="14" s="1"/>
  <c r="AO73" i="15"/>
  <c r="AJ78" i="15"/>
  <c r="AJ79" i="15" s="1"/>
  <c r="AO38" i="15"/>
  <c r="AJ43" i="15"/>
  <c r="AJ44" i="15" s="1"/>
  <c r="AT20" i="15"/>
  <c r="AO22" i="15"/>
  <c r="AO23" i="15" s="1"/>
  <c r="AO47" i="15"/>
  <c r="AJ55" i="15"/>
  <c r="AJ56" i="15" s="1"/>
  <c r="AT24" i="16"/>
  <c r="AO30" i="16"/>
  <c r="AO31" i="16" s="1"/>
  <c r="AO13" i="15"/>
  <c r="AT11" i="15"/>
  <c r="AT5" i="15"/>
  <c r="AO7" i="15"/>
  <c r="AO8" i="15" s="1"/>
  <c r="BD30" i="15"/>
  <c r="AY41" i="15"/>
  <c r="BI17" i="18"/>
  <c r="BI60" i="14"/>
  <c r="AO9" i="11"/>
  <c r="AJ15" i="11"/>
  <c r="AY13" i="17"/>
  <c r="AO36" i="14"/>
  <c r="AO51" i="14" s="1"/>
  <c r="AJ52" i="14"/>
  <c r="AT5" i="12"/>
  <c r="G7" i="20"/>
  <c r="AT28" i="16"/>
  <c r="AT4" i="16"/>
  <c r="AT51" i="15"/>
  <c r="AT39" i="15"/>
  <c r="AO26" i="15"/>
  <c r="AO34" i="15" s="1"/>
  <c r="AJ35" i="15"/>
  <c r="AT61" i="15"/>
  <c r="AT69" i="15" s="1"/>
  <c r="AO70" i="15"/>
  <c r="AT57" i="14"/>
  <c r="AT67" i="14"/>
  <c r="AO13" i="14"/>
  <c r="AY11" i="11"/>
  <c r="AT5" i="9"/>
  <c r="AT8" i="8"/>
  <c r="AT5" i="7"/>
  <c r="AO6" i="7"/>
  <c r="AT5" i="6"/>
  <c r="AT22" i="5"/>
  <c r="AO27" i="5"/>
  <c r="AO8" i="19"/>
  <c r="AJ9" i="19"/>
  <c r="AJ24" i="19"/>
  <c r="AO23" i="19"/>
  <c r="I44" i="4"/>
  <c r="C43" i="22" s="1"/>
  <c r="E43" i="22" s="1"/>
  <c r="U23" i="15"/>
  <c r="P23" i="15"/>
  <c r="Z23" i="15"/>
  <c r="AE23" i="15"/>
  <c r="U19" i="18"/>
  <c r="Z19" i="18"/>
  <c r="I49" i="4"/>
  <c r="C48" i="22" s="1"/>
  <c r="E48" i="22" s="1"/>
  <c r="AE19" i="18"/>
  <c r="AJ19" i="18"/>
  <c r="I40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5" i="21"/>
  <c r="AT16" i="21" s="1"/>
  <c r="AY14" i="21"/>
  <c r="AY5" i="19"/>
  <c r="AY4" i="18"/>
  <c r="AY11" i="18" s="1"/>
  <c r="AT12" i="18"/>
  <c r="AY25" i="16"/>
  <c r="AT76" i="15"/>
  <c r="BN49" i="15"/>
  <c r="BS49" i="15" s="1"/>
  <c r="AT21" i="15"/>
  <c r="AJ33" i="14"/>
  <c r="AJ77" i="14"/>
  <c r="AT4" i="11"/>
  <c r="AO5" i="11"/>
  <c r="AO6" i="11" s="1"/>
  <c r="AO8" i="9"/>
  <c r="AJ9" i="9"/>
  <c r="BD4" i="7"/>
  <c r="AJ14" i="2"/>
  <c r="AJ15" i="2" s="1"/>
  <c r="AO13" i="2"/>
  <c r="AY9" i="2"/>
  <c r="AT10" i="2"/>
  <c r="AT11" i="2" s="1"/>
  <c r="AY3" i="2"/>
  <c r="AT5" i="2"/>
  <c r="AT6" i="2" s="1"/>
  <c r="AY12" i="12" l="1"/>
  <c r="AY17" i="12" s="1"/>
  <c r="AY18" i="12" s="1"/>
  <c r="AT34" i="16"/>
  <c r="AT44" i="16" s="1"/>
  <c r="AT45" i="16" s="1"/>
  <c r="AT30" i="17"/>
  <c r="AT31" i="17" s="1"/>
  <c r="AT4" i="13"/>
  <c r="AT7" i="13" s="1"/>
  <c r="AT8" i="13" s="1"/>
  <c r="AT17" i="15"/>
  <c r="AY15" i="15"/>
  <c r="AT7" i="6"/>
  <c r="AT8" i="6" s="1"/>
  <c r="BD5" i="14"/>
  <c r="BD12" i="14" s="1"/>
  <c r="AT32" i="14"/>
  <c r="AO26" i="2"/>
  <c r="AO27" i="2" s="1"/>
  <c r="AY4" i="12"/>
  <c r="AT8" i="12"/>
  <c r="AT9" i="12" s="1"/>
  <c r="AT5" i="8"/>
  <c r="AO24" i="8"/>
  <c r="AO25" i="8" s="1"/>
  <c r="AY4" i="20"/>
  <c r="AT12" i="20"/>
  <c r="AO30" i="21"/>
  <c r="AO31" i="21" s="1"/>
  <c r="AT10" i="21"/>
  <c r="AT18" i="18"/>
  <c r="AT19" i="18" s="1"/>
  <c r="AY15" i="18"/>
  <c r="AT17" i="5"/>
  <c r="AY4" i="9"/>
  <c r="AO61" i="14"/>
  <c r="AO62" i="14" s="1"/>
  <c r="AY65" i="14"/>
  <c r="AT76" i="14"/>
  <c r="AT38" i="15"/>
  <c r="AO43" i="15"/>
  <c r="AO44" i="15" s="1"/>
  <c r="AT47" i="15"/>
  <c r="AO55" i="15"/>
  <c r="AO56" i="15" s="1"/>
  <c r="AY20" i="15"/>
  <c r="AT22" i="15"/>
  <c r="AT23" i="15" s="1"/>
  <c r="AT73" i="15"/>
  <c r="AO78" i="15"/>
  <c r="AO79" i="15" s="1"/>
  <c r="AY24" i="16"/>
  <c r="AT30" i="16"/>
  <c r="AT31" i="16" s="1"/>
  <c r="AY11" i="15"/>
  <c r="AT13" i="15"/>
  <c r="AT7" i="15"/>
  <c r="AT8" i="15" s="1"/>
  <c r="AY5" i="15"/>
  <c r="BI30" i="15"/>
  <c r="BD41" i="15"/>
  <c r="BN17" i="18"/>
  <c r="BN60" i="14"/>
  <c r="AT9" i="11"/>
  <c r="AO15" i="11"/>
  <c r="BD13" i="17"/>
  <c r="AT36" i="14"/>
  <c r="AT51" i="14" s="1"/>
  <c r="AO52" i="14"/>
  <c r="AY5" i="12"/>
  <c r="AY30" i="17"/>
  <c r="AY28" i="16"/>
  <c r="AY4" i="16"/>
  <c r="AY51" i="15"/>
  <c r="AY39" i="15"/>
  <c r="AT26" i="15"/>
  <c r="AT34" i="15" s="1"/>
  <c r="AO35" i="15"/>
  <c r="AY61" i="15"/>
  <c r="AY69" i="15" s="1"/>
  <c r="AT70" i="15"/>
  <c r="AY57" i="14"/>
  <c r="AY67" i="14"/>
  <c r="AT13" i="14"/>
  <c r="BD11" i="11"/>
  <c r="AY5" i="9"/>
  <c r="AY8" i="8"/>
  <c r="AY5" i="7"/>
  <c r="AT6" i="7"/>
  <c r="AY5" i="6"/>
  <c r="AY22" i="5"/>
  <c r="AT27" i="5"/>
  <c r="AO24" i="19"/>
  <c r="AT23" i="19"/>
  <c r="AT8" i="19"/>
  <c r="AO9" i="19"/>
  <c r="AT30" i="2"/>
  <c r="AT35" i="2" s="1"/>
  <c r="AO36" i="2"/>
  <c r="AT18" i="2"/>
  <c r="G49" i="15"/>
  <c r="AT17" i="14"/>
  <c r="AT18" i="14" s="1"/>
  <c r="AY16" i="14"/>
  <c r="BD4" i="10"/>
  <c r="AY5" i="10"/>
  <c r="AY6" i="10" s="1"/>
  <c r="BD14" i="21"/>
  <c r="AY15" i="21"/>
  <c r="AY16" i="21" s="1"/>
  <c r="BD5" i="19"/>
  <c r="BD4" i="18"/>
  <c r="BD11" i="18" s="1"/>
  <c r="AY12" i="18"/>
  <c r="BD25" i="16"/>
  <c r="AY76" i="15"/>
  <c r="AY21" i="15"/>
  <c r="AO77" i="14"/>
  <c r="AO33" i="14"/>
  <c r="AY4" i="11"/>
  <c r="AT5" i="11"/>
  <c r="AT6" i="11" s="1"/>
  <c r="AT8" i="9"/>
  <c r="AO9" i="9"/>
  <c r="BI4" i="7"/>
  <c r="BI24" i="5"/>
  <c r="AY5" i="2"/>
  <c r="AY6" i="2" s="1"/>
  <c r="BD3" i="2"/>
  <c r="BD9" i="2"/>
  <c r="AY10" i="2"/>
  <c r="AY11" i="2" s="1"/>
  <c r="AT13" i="2"/>
  <c r="AO14" i="2"/>
  <c r="AO15" i="2" s="1"/>
  <c r="BD12" i="12" l="1"/>
  <c r="BD17" i="12" s="1"/>
  <c r="BD18" i="12" s="1"/>
  <c r="AY34" i="16"/>
  <c r="AY44" i="16" s="1"/>
  <c r="AY45" i="16" s="1"/>
  <c r="AY4" i="13"/>
  <c r="AY7" i="13" s="1"/>
  <c r="AY8" i="13" s="1"/>
  <c r="AY17" i="15"/>
  <c r="BD15" i="15"/>
  <c r="AY7" i="6"/>
  <c r="AY8" i="6" s="1"/>
  <c r="AY32" i="14"/>
  <c r="BI5" i="14"/>
  <c r="AY5" i="8"/>
  <c r="AT24" i="8"/>
  <c r="AT25" i="8" s="1"/>
  <c r="AT26" i="2"/>
  <c r="AT27" i="2" s="1"/>
  <c r="BD4" i="6"/>
  <c r="BD4" i="12"/>
  <c r="AY8" i="12"/>
  <c r="AY9" i="12" s="1"/>
  <c r="BD4" i="20"/>
  <c r="AY12" i="20"/>
  <c r="AY10" i="21"/>
  <c r="AT30" i="21"/>
  <c r="AT31" i="21" s="1"/>
  <c r="AY18" i="18"/>
  <c r="AY19" i="18" s="1"/>
  <c r="BD15" i="18"/>
  <c r="AY17" i="5"/>
  <c r="BD4" i="9"/>
  <c r="BD65" i="14"/>
  <c r="AY76" i="14"/>
  <c r="AT61" i="14"/>
  <c r="AT62" i="14" s="1"/>
  <c r="BD20" i="15"/>
  <c r="AY22" i="15"/>
  <c r="AY23" i="15" s="1"/>
  <c r="AY38" i="15"/>
  <c r="AT43" i="15"/>
  <c r="AT44" i="15" s="1"/>
  <c r="AY73" i="15"/>
  <c r="AT78" i="15"/>
  <c r="AT79" i="15" s="1"/>
  <c r="AY47" i="15"/>
  <c r="AT55" i="15"/>
  <c r="AT56" i="15" s="1"/>
  <c r="BD24" i="16"/>
  <c r="AY30" i="16"/>
  <c r="AY31" i="16" s="1"/>
  <c r="BD11" i="15"/>
  <c r="AY13" i="15"/>
  <c r="AY7" i="15"/>
  <c r="AY8" i="15" s="1"/>
  <c r="BD5" i="15"/>
  <c r="BN30" i="15"/>
  <c r="BI41" i="15"/>
  <c r="BD30" i="17"/>
  <c r="AY31" i="17"/>
  <c r="BS17" i="18"/>
  <c r="BS60" i="14"/>
  <c r="AY9" i="11"/>
  <c r="AT15" i="11"/>
  <c r="BN4" i="17"/>
  <c r="BI13" i="17"/>
  <c r="AY36" i="14"/>
  <c r="AY51" i="14" s="1"/>
  <c r="AT52" i="14"/>
  <c r="BD5" i="12"/>
  <c r="BD34" i="16"/>
  <c r="BD44" i="16" s="1"/>
  <c r="BD28" i="16"/>
  <c r="BD4" i="16"/>
  <c r="BD51" i="15"/>
  <c r="BD39" i="15"/>
  <c r="AY26" i="15"/>
  <c r="AY34" i="15" s="1"/>
  <c r="AT35" i="15"/>
  <c r="BD61" i="15"/>
  <c r="BD69" i="15" s="1"/>
  <c r="AY70" i="15"/>
  <c r="BD57" i="14"/>
  <c r="BD67" i="14"/>
  <c r="AY13" i="14"/>
  <c r="BI11" i="11"/>
  <c r="BD5" i="9"/>
  <c r="BI5" i="9" s="1"/>
  <c r="BD8" i="8"/>
  <c r="BD5" i="7"/>
  <c r="AY6" i="7"/>
  <c r="BD5" i="6"/>
  <c r="BD22" i="5"/>
  <c r="AY27" i="5"/>
  <c r="AY8" i="19"/>
  <c r="AT9" i="19"/>
  <c r="AT24" i="19"/>
  <c r="AY23" i="19"/>
  <c r="AY18" i="2"/>
  <c r="AY30" i="2"/>
  <c r="AY35" i="2" s="1"/>
  <c r="AT36" i="2"/>
  <c r="AY17" i="14"/>
  <c r="AY18" i="14" s="1"/>
  <c r="BD16" i="14"/>
  <c r="BI4" i="10"/>
  <c r="BD5" i="10"/>
  <c r="BD6" i="10" s="1"/>
  <c r="BD15" i="21"/>
  <c r="BD16" i="21" s="1"/>
  <c r="BI14" i="21"/>
  <c r="BI5" i="19"/>
  <c r="BI4" i="18"/>
  <c r="BI11" i="18" s="1"/>
  <c r="BD12" i="18"/>
  <c r="BI25" i="16"/>
  <c r="BD76" i="15"/>
  <c r="BD21" i="15"/>
  <c r="AT33" i="14"/>
  <c r="AT77" i="14"/>
  <c r="BD4" i="11"/>
  <c r="AY5" i="11"/>
  <c r="AY6" i="11" s="1"/>
  <c r="AY8" i="9"/>
  <c r="AT9" i="9"/>
  <c r="BN4" i="7"/>
  <c r="BS4" i="7" s="1"/>
  <c r="BN24" i="5"/>
  <c r="BS24" i="5" s="1"/>
  <c r="AY13" i="2"/>
  <c r="AT14" i="2"/>
  <c r="AT15" i="2" s="1"/>
  <c r="BI3" i="2"/>
  <c r="BD5" i="2"/>
  <c r="BD6" i="2" s="1"/>
  <c r="BD10" i="2"/>
  <c r="BD11" i="2" s="1"/>
  <c r="BI9" i="2"/>
  <c r="BI12" i="12" l="1"/>
  <c r="BI17" i="12" s="1"/>
  <c r="BI18" i="12" s="1"/>
  <c r="BD4" i="13"/>
  <c r="BD7" i="13" s="1"/>
  <c r="BD8" i="13" s="1"/>
  <c r="BD17" i="15"/>
  <c r="BI15" i="15"/>
  <c r="BD7" i="6"/>
  <c r="BD8" i="6" s="1"/>
  <c r="BD32" i="14"/>
  <c r="BI12" i="14"/>
  <c r="BN5" i="14"/>
  <c r="AY26" i="2"/>
  <c r="AY27" i="2" s="1"/>
  <c r="BI4" i="12"/>
  <c r="BD8" i="12"/>
  <c r="BD9" i="12" s="1"/>
  <c r="BI4" i="6"/>
  <c r="BI4" i="20"/>
  <c r="BD12" i="20"/>
  <c r="BD5" i="8"/>
  <c r="AY24" i="8"/>
  <c r="AY25" i="8" s="1"/>
  <c r="AY30" i="21"/>
  <c r="AY31" i="21" s="1"/>
  <c r="BD10" i="21"/>
  <c r="BD18" i="18"/>
  <c r="BD19" i="18" s="1"/>
  <c r="BI15" i="18"/>
  <c r="BD17" i="5"/>
  <c r="BI4" i="9"/>
  <c r="AY61" i="14"/>
  <c r="AY62" i="14" s="1"/>
  <c r="BI65" i="14"/>
  <c r="BD76" i="14"/>
  <c r="BD47" i="15"/>
  <c r="AY55" i="15"/>
  <c r="AY56" i="15" s="1"/>
  <c r="BD38" i="15"/>
  <c r="AY43" i="15"/>
  <c r="AY44" i="15" s="1"/>
  <c r="BD73" i="15"/>
  <c r="AY78" i="15"/>
  <c r="AY79" i="15" s="1"/>
  <c r="BI20" i="15"/>
  <c r="BD22" i="15"/>
  <c r="BD23" i="15" s="1"/>
  <c r="BI24" i="16"/>
  <c r="BD30" i="16"/>
  <c r="BD31" i="16" s="1"/>
  <c r="BI11" i="15"/>
  <c r="BD13" i="15"/>
  <c r="BD7" i="15"/>
  <c r="BD8" i="15" s="1"/>
  <c r="BI5" i="15"/>
  <c r="BS30" i="15"/>
  <c r="BN41" i="15"/>
  <c r="BI34" i="16"/>
  <c r="BI44" i="16" s="1"/>
  <c r="BD45" i="16"/>
  <c r="G17" i="18"/>
  <c r="G60" i="14"/>
  <c r="BD9" i="11"/>
  <c r="AY15" i="11"/>
  <c r="BS4" i="17"/>
  <c r="BN13" i="17"/>
  <c r="AY52" i="14"/>
  <c r="BD36" i="14"/>
  <c r="BD51" i="14" s="1"/>
  <c r="BI5" i="12"/>
  <c r="BI30" i="17"/>
  <c r="BD31" i="17"/>
  <c r="BI28" i="16"/>
  <c r="BI4" i="16"/>
  <c r="BI51" i="15"/>
  <c r="BI39" i="15"/>
  <c r="BD26" i="15"/>
  <c r="BD34" i="15" s="1"/>
  <c r="AY35" i="15"/>
  <c r="BI61" i="15"/>
  <c r="BI69" i="15" s="1"/>
  <c r="BD70" i="15"/>
  <c r="BI57" i="14"/>
  <c r="BI67" i="14"/>
  <c r="BD13" i="14"/>
  <c r="BN11" i="11"/>
  <c r="BI8" i="8"/>
  <c r="BI5" i="7"/>
  <c r="BD6" i="7"/>
  <c r="BI5" i="6"/>
  <c r="BI22" i="5"/>
  <c r="BD27" i="5"/>
  <c r="AY24" i="19"/>
  <c r="BD23" i="19"/>
  <c r="BD8" i="19"/>
  <c r="AY9" i="19"/>
  <c r="BD30" i="2"/>
  <c r="BD35" i="2" s="1"/>
  <c r="AY36" i="2"/>
  <c r="BD18" i="2"/>
  <c r="G4" i="7"/>
  <c r="C54" i="4" s="1"/>
  <c r="G24" i="5"/>
  <c r="BD17" i="14"/>
  <c r="BD18" i="14" s="1"/>
  <c r="BI16" i="14"/>
  <c r="BI5" i="10"/>
  <c r="BI6" i="10" s="1"/>
  <c r="BN4" i="10"/>
  <c r="BS4" i="10" s="1"/>
  <c r="BN14" i="21"/>
  <c r="BS14" i="21" s="1"/>
  <c r="BI15" i="21"/>
  <c r="BI16" i="21" s="1"/>
  <c r="BN5" i="19"/>
  <c r="BS5" i="19" s="1"/>
  <c r="BN4" i="18"/>
  <c r="BN11" i="18" s="1"/>
  <c r="BI12" i="18"/>
  <c r="BN25" i="16"/>
  <c r="BS25" i="16" s="1"/>
  <c r="BI76" i="15"/>
  <c r="BI21" i="15"/>
  <c r="AY33" i="14"/>
  <c r="AY77" i="14"/>
  <c r="BI4" i="11"/>
  <c r="BD5" i="11"/>
  <c r="BD6" i="11" s="1"/>
  <c r="AY9" i="9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N12" i="12" l="1"/>
  <c r="BN17" i="12" s="1"/>
  <c r="BN18" i="12" s="1"/>
  <c r="BI4" i="13"/>
  <c r="BI7" i="13" s="1"/>
  <c r="BI8" i="13" s="1"/>
  <c r="BI17" i="15"/>
  <c r="BN15" i="15"/>
  <c r="BI7" i="6"/>
  <c r="BI8" i="6" s="1"/>
  <c r="BI32" i="14"/>
  <c r="BN12" i="14"/>
  <c r="BS5" i="14"/>
  <c r="BD26" i="2"/>
  <c r="BD27" i="2" s="1"/>
  <c r="BN4" i="20"/>
  <c r="BI12" i="20"/>
  <c r="BN4" i="6"/>
  <c r="BN4" i="12"/>
  <c r="BI8" i="12"/>
  <c r="BI9" i="12" s="1"/>
  <c r="BI5" i="8"/>
  <c r="BD24" i="8"/>
  <c r="BD25" i="8" s="1"/>
  <c r="BI10" i="21"/>
  <c r="BD30" i="21"/>
  <c r="BD31" i="21" s="1"/>
  <c r="BI18" i="18"/>
  <c r="BI19" i="18" s="1"/>
  <c r="BN15" i="18"/>
  <c r="BI17" i="5"/>
  <c r="BD8" i="9"/>
  <c r="BD9" i="9" s="1"/>
  <c r="BI8" i="9"/>
  <c r="BN4" i="9"/>
  <c r="BN65" i="14"/>
  <c r="BI76" i="14"/>
  <c r="BD61" i="14"/>
  <c r="BD62" i="14" s="1"/>
  <c r="BI73" i="15"/>
  <c r="BD78" i="15"/>
  <c r="BD79" i="15" s="1"/>
  <c r="BI38" i="15"/>
  <c r="BD43" i="15"/>
  <c r="BD44" i="15" s="1"/>
  <c r="BN20" i="15"/>
  <c r="BI22" i="15"/>
  <c r="BI23" i="15" s="1"/>
  <c r="BI47" i="15"/>
  <c r="BD55" i="15"/>
  <c r="BD56" i="15" s="1"/>
  <c r="BN24" i="16"/>
  <c r="BI30" i="16"/>
  <c r="BI31" i="16" s="1"/>
  <c r="BN11" i="15"/>
  <c r="BI13" i="15"/>
  <c r="BI7" i="15"/>
  <c r="BI8" i="15" s="1"/>
  <c r="BN5" i="15"/>
  <c r="G30" i="15"/>
  <c r="BS41" i="15"/>
  <c r="BI9" i="11"/>
  <c r="BD15" i="11"/>
  <c r="BS13" i="17"/>
  <c r="G4" i="17"/>
  <c r="BD52" i="14"/>
  <c r="BI36" i="14"/>
  <c r="BI51" i="14" s="1"/>
  <c r="BN5" i="12"/>
  <c r="BS5" i="12" s="1"/>
  <c r="BS4" i="18"/>
  <c r="BS11" i="18" s="1"/>
  <c r="BN30" i="17"/>
  <c r="BI31" i="17"/>
  <c r="BN34" i="16"/>
  <c r="BN44" i="16" s="1"/>
  <c r="BI45" i="16"/>
  <c r="BN28" i="16"/>
  <c r="BN4" i="16"/>
  <c r="BN51" i="15"/>
  <c r="BN39" i="15"/>
  <c r="BI26" i="15"/>
  <c r="BI34" i="15" s="1"/>
  <c r="BD35" i="15"/>
  <c r="BN61" i="15"/>
  <c r="BN69" i="15" s="1"/>
  <c r="BI70" i="15"/>
  <c r="BN57" i="14"/>
  <c r="BN67" i="14"/>
  <c r="BI13" i="14"/>
  <c r="BS11" i="11"/>
  <c r="BN5" i="9"/>
  <c r="BN8" i="8"/>
  <c r="BI6" i="7"/>
  <c r="BN5" i="7"/>
  <c r="BN5" i="6"/>
  <c r="BN22" i="5"/>
  <c r="BI27" i="5"/>
  <c r="BI8" i="19"/>
  <c r="BD9" i="19"/>
  <c r="BD24" i="19"/>
  <c r="BI23" i="19"/>
  <c r="BI18" i="2"/>
  <c r="BI30" i="2"/>
  <c r="BI35" i="2" s="1"/>
  <c r="BD36" i="2"/>
  <c r="BS5" i="10"/>
  <c r="G4" i="10"/>
  <c r="G6" i="2"/>
  <c r="C53" i="4" s="1"/>
  <c r="BS6" i="2"/>
  <c r="G25" i="16"/>
  <c r="G5" i="19"/>
  <c r="G9" i="2"/>
  <c r="C51" i="4" s="1"/>
  <c r="BS10" i="2"/>
  <c r="BS15" i="21"/>
  <c r="G14" i="21"/>
  <c r="BI17" i="14"/>
  <c r="BI18" i="14" s="1"/>
  <c r="BN16" i="14"/>
  <c r="BS16" i="14" s="1"/>
  <c r="BN5" i="10"/>
  <c r="BN15" i="21"/>
  <c r="BN76" i="15"/>
  <c r="BS76" i="15" s="1"/>
  <c r="BN21" i="15"/>
  <c r="BD33" i="14"/>
  <c r="BD77" i="14"/>
  <c r="BI5" i="11"/>
  <c r="BI6" i="11" s="1"/>
  <c r="BN4" i="11"/>
  <c r="BS4" i="11" s="1"/>
  <c r="BD14" i="2"/>
  <c r="BD15" i="2" s="1"/>
  <c r="BI13" i="2"/>
  <c r="BN10" i="2"/>
  <c r="BN5" i="2"/>
  <c r="BS12" i="12" l="1"/>
  <c r="BS17" i="12" s="1"/>
  <c r="BN4" i="13"/>
  <c r="BN7" i="13" s="1"/>
  <c r="BN8" i="13" s="1"/>
  <c r="BN32" i="14"/>
  <c r="BN17" i="15"/>
  <c r="BS15" i="15"/>
  <c r="BN7" i="6"/>
  <c r="BS12" i="14"/>
  <c r="G5" i="14"/>
  <c r="BS4" i="12"/>
  <c r="BN8" i="12"/>
  <c r="BN9" i="12" s="1"/>
  <c r="BS4" i="20"/>
  <c r="BN12" i="20"/>
  <c r="BI26" i="2"/>
  <c r="BI27" i="2" s="1"/>
  <c r="BN5" i="8"/>
  <c r="BI24" i="8"/>
  <c r="BI25" i="8" s="1"/>
  <c r="BS4" i="6"/>
  <c r="BI30" i="21"/>
  <c r="BI31" i="21" s="1"/>
  <c r="BN10" i="21"/>
  <c r="BN18" i="18"/>
  <c r="BN19" i="18" s="1"/>
  <c r="BS15" i="18"/>
  <c r="BN17" i="5"/>
  <c r="BS4" i="9"/>
  <c r="BI61" i="14"/>
  <c r="BI62" i="14" s="1"/>
  <c r="BS65" i="14"/>
  <c r="BN76" i="14"/>
  <c r="BN47" i="15"/>
  <c r="BI55" i="15"/>
  <c r="BI56" i="15" s="1"/>
  <c r="BS20" i="15"/>
  <c r="BN22" i="15"/>
  <c r="BN38" i="15"/>
  <c r="BI43" i="15"/>
  <c r="BI44" i="15" s="1"/>
  <c r="BN73" i="15"/>
  <c r="BI78" i="15"/>
  <c r="BI79" i="15" s="1"/>
  <c r="BS24" i="16"/>
  <c r="BN30" i="16"/>
  <c r="BN31" i="16" s="1"/>
  <c r="BS11" i="15"/>
  <c r="BN13" i="15"/>
  <c r="BS5" i="15"/>
  <c r="BN7" i="15"/>
  <c r="BN8" i="15" s="1"/>
  <c r="G41" i="15"/>
  <c r="BN9" i="11"/>
  <c r="BI15" i="11"/>
  <c r="BN36" i="14"/>
  <c r="BN51" i="14" s="1"/>
  <c r="BI52" i="14"/>
  <c r="G5" i="12"/>
  <c r="E13" i="20"/>
  <c r="BS21" i="15"/>
  <c r="G4" i="18"/>
  <c r="BS30" i="17"/>
  <c r="BN31" i="17"/>
  <c r="BS34" i="16"/>
  <c r="BS44" i="16" s="1"/>
  <c r="BN45" i="16"/>
  <c r="BS28" i="16"/>
  <c r="BS4" i="16"/>
  <c r="BS51" i="15"/>
  <c r="BS39" i="15"/>
  <c r="BI35" i="15"/>
  <c r="BN26" i="15"/>
  <c r="BN34" i="15" s="1"/>
  <c r="BS61" i="15"/>
  <c r="BS69" i="15" s="1"/>
  <c r="BN70" i="15"/>
  <c r="BS57" i="14"/>
  <c r="BS67" i="14"/>
  <c r="BN13" i="14"/>
  <c r="G11" i="11"/>
  <c r="BS5" i="9"/>
  <c r="BS8" i="8"/>
  <c r="BN6" i="7"/>
  <c r="BS5" i="6"/>
  <c r="BS22" i="5"/>
  <c r="BN27" i="5"/>
  <c r="BI24" i="19"/>
  <c r="BN23" i="19"/>
  <c r="BN8" i="19"/>
  <c r="BI9" i="19"/>
  <c r="E14" i="17"/>
  <c r="E11" i="21"/>
  <c r="BN30" i="2"/>
  <c r="BN35" i="2" s="1"/>
  <c r="BI36" i="2"/>
  <c r="BN18" i="2"/>
  <c r="G6" i="10"/>
  <c r="C55" i="4" s="1"/>
  <c r="BS6" i="10"/>
  <c r="BS17" i="14"/>
  <c r="G16" i="14"/>
  <c r="G12" i="18"/>
  <c r="C36" i="4" s="1"/>
  <c r="BS12" i="18"/>
  <c r="G11" i="2"/>
  <c r="BS11" i="2"/>
  <c r="G16" i="21"/>
  <c r="C64" i="4" s="1"/>
  <c r="BS16" i="21"/>
  <c r="G4" i="11"/>
  <c r="BS5" i="11"/>
  <c r="G76" i="15"/>
  <c r="BN17" i="14"/>
  <c r="BN6" i="10"/>
  <c r="BN16" i="21"/>
  <c r="BN12" i="18"/>
  <c r="BI33" i="14"/>
  <c r="BI77" i="14"/>
  <c r="BN5" i="11"/>
  <c r="BN6" i="2"/>
  <c r="BN11" i="2"/>
  <c r="BN13" i="2"/>
  <c r="BS13" i="2" s="1"/>
  <c r="BI14" i="2"/>
  <c r="BI15" i="2" s="1"/>
  <c r="G12" i="12" l="1"/>
  <c r="BS32" i="14"/>
  <c r="BS4" i="13"/>
  <c r="BS7" i="13" s="1"/>
  <c r="G17" i="15"/>
  <c r="BS17" i="15"/>
  <c r="G15" i="15"/>
  <c r="C63" i="4" s="1"/>
  <c r="BS7" i="6"/>
  <c r="BN26" i="2"/>
  <c r="G4" i="20"/>
  <c r="BS12" i="20"/>
  <c r="G4" i="6"/>
  <c r="BS5" i="8"/>
  <c r="BN24" i="8"/>
  <c r="BN25" i="8" s="1"/>
  <c r="F13" i="20"/>
  <c r="G4" i="12"/>
  <c r="BS8" i="12"/>
  <c r="G9" i="12" s="1"/>
  <c r="C40" i="4" s="1"/>
  <c r="BS10" i="21"/>
  <c r="BN30" i="21"/>
  <c r="BN31" i="21" s="1"/>
  <c r="BS18" i="18"/>
  <c r="G15" i="18"/>
  <c r="BS17" i="5"/>
  <c r="BN8" i="9"/>
  <c r="BS8" i="9"/>
  <c r="G4" i="9"/>
  <c r="BS76" i="14"/>
  <c r="G65" i="14"/>
  <c r="BN61" i="14"/>
  <c r="BN62" i="14" s="1"/>
  <c r="BS22" i="15"/>
  <c r="BS23" i="15" s="1"/>
  <c r="G20" i="15"/>
  <c r="BS73" i="15"/>
  <c r="BN78" i="15"/>
  <c r="BN79" i="15" s="1"/>
  <c r="BS38" i="15"/>
  <c r="BN43" i="15"/>
  <c r="BN44" i="15" s="1"/>
  <c r="BS47" i="15"/>
  <c r="BN55" i="15"/>
  <c r="BN56" i="15" s="1"/>
  <c r="G24" i="16"/>
  <c r="BS30" i="16"/>
  <c r="G11" i="15"/>
  <c r="C62" i="4" s="1"/>
  <c r="BS13" i="15"/>
  <c r="G13" i="15"/>
  <c r="BS7" i="15"/>
  <c r="G5" i="15"/>
  <c r="BS9" i="11"/>
  <c r="BN15" i="11"/>
  <c r="BS5" i="7"/>
  <c r="BS36" i="14"/>
  <c r="BS51" i="14" s="1"/>
  <c r="BN52" i="14"/>
  <c r="G21" i="15"/>
  <c r="H20" i="4"/>
  <c r="G34" i="16"/>
  <c r="G28" i="16"/>
  <c r="G4" i="16"/>
  <c r="G51" i="15"/>
  <c r="G39" i="15"/>
  <c r="BS26" i="15"/>
  <c r="BS34" i="15" s="1"/>
  <c r="BN35" i="15"/>
  <c r="G61" i="15"/>
  <c r="G57" i="14"/>
  <c r="G67" i="14"/>
  <c r="BS18" i="12"/>
  <c r="G18" i="12"/>
  <c r="C32" i="4" s="1"/>
  <c r="G5" i="9"/>
  <c r="G8" i="8"/>
  <c r="G5" i="6"/>
  <c r="G22" i="5"/>
  <c r="BS27" i="5"/>
  <c r="BS8" i="19"/>
  <c r="BN9" i="19"/>
  <c r="BS23" i="19"/>
  <c r="BN24" i="19"/>
  <c r="F14" i="17"/>
  <c r="F11" i="21"/>
  <c r="E16" i="11"/>
  <c r="E18" i="5"/>
  <c r="BS18" i="2"/>
  <c r="BS26" i="2" s="1"/>
  <c r="BS30" i="2"/>
  <c r="BS35" i="2" s="1"/>
  <c r="BN36" i="2"/>
  <c r="G18" i="14"/>
  <c r="C57" i="4" s="1"/>
  <c r="BS18" i="14"/>
  <c r="BS14" i="2"/>
  <c r="G13" i="2"/>
  <c r="G6" i="11"/>
  <c r="C56" i="4" s="1"/>
  <c r="BS6" i="11"/>
  <c r="BN18" i="14"/>
  <c r="BN8" i="6"/>
  <c r="BN23" i="15"/>
  <c r="BN6" i="11"/>
  <c r="BN14" i="2"/>
  <c r="G4" i="13" l="1"/>
  <c r="BS9" i="12"/>
  <c r="BS8" i="6"/>
  <c r="G23" i="15"/>
  <c r="C44" i="4" s="1"/>
  <c r="G5" i="8"/>
  <c r="BS24" i="8"/>
  <c r="BS25" i="8" s="1"/>
  <c r="BS30" i="21"/>
  <c r="BS31" i="21" s="1"/>
  <c r="G19" i="18"/>
  <c r="C49" i="4" s="1"/>
  <c r="BS19" i="18"/>
  <c r="BS61" i="14"/>
  <c r="G62" i="14" s="1"/>
  <c r="C33" i="4" s="1"/>
  <c r="G38" i="15"/>
  <c r="BS43" i="15"/>
  <c r="G44" i="15" s="1"/>
  <c r="C26" i="4" s="1"/>
  <c r="G47" i="15"/>
  <c r="BS55" i="15"/>
  <c r="G56" i="15" s="1"/>
  <c r="C17" i="4" s="1"/>
  <c r="G73" i="15"/>
  <c r="BS78" i="15"/>
  <c r="G79" i="15" s="1"/>
  <c r="C34" i="4" s="1"/>
  <c r="G9" i="11"/>
  <c r="BS15" i="11"/>
  <c r="G36" i="14"/>
  <c r="G8" i="6"/>
  <c r="C39" i="4" s="1"/>
  <c r="D17" i="22"/>
  <c r="BS31" i="17"/>
  <c r="G31" i="17"/>
  <c r="C19" i="4" s="1"/>
  <c r="BS45" i="16"/>
  <c r="G45" i="16"/>
  <c r="C35" i="4" s="1"/>
  <c r="BS31" i="16"/>
  <c r="G31" i="16"/>
  <c r="G26" i="15"/>
  <c r="BS8" i="15"/>
  <c r="G8" i="15"/>
  <c r="C43" i="4" s="1"/>
  <c r="G70" i="15"/>
  <c r="C27" i="4" s="1"/>
  <c r="BS70" i="15"/>
  <c r="G13" i="14"/>
  <c r="C15" i="4" s="1"/>
  <c r="BS13" i="14"/>
  <c r="G8" i="13"/>
  <c r="C41" i="4" s="1"/>
  <c r="BS8" i="13"/>
  <c r="G6" i="7"/>
  <c r="BS6" i="7"/>
  <c r="I18" i="4"/>
  <c r="C15" i="22" s="1"/>
  <c r="E15" i="22" s="1"/>
  <c r="P14" i="17"/>
  <c r="Z14" i="17"/>
  <c r="AE14" i="17"/>
  <c r="U14" i="17"/>
  <c r="AJ14" i="17"/>
  <c r="AO14" i="17"/>
  <c r="AT14" i="17"/>
  <c r="AY14" i="17"/>
  <c r="BD14" i="17"/>
  <c r="BI14" i="17"/>
  <c r="G14" i="17"/>
  <c r="C18" i="4" s="1"/>
  <c r="BN14" i="17"/>
  <c r="BS14" i="17"/>
  <c r="I28" i="4"/>
  <c r="C25" i="22" s="1"/>
  <c r="E25" i="22" s="1"/>
  <c r="U11" i="21"/>
  <c r="Z11" i="21"/>
  <c r="P11" i="21"/>
  <c r="AE11" i="21"/>
  <c r="AJ11" i="21"/>
  <c r="AO11" i="21"/>
  <c r="AT11" i="21"/>
  <c r="AY11" i="21"/>
  <c r="BD11" i="21"/>
  <c r="BI11" i="21"/>
  <c r="BS11" i="21"/>
  <c r="BN11" i="21"/>
  <c r="G11" i="21"/>
  <c r="C28" i="4" s="1"/>
  <c r="I20" i="4"/>
  <c r="C17" i="22" s="1"/>
  <c r="Z13" i="20"/>
  <c r="U13" i="20"/>
  <c r="P13" i="20"/>
  <c r="AE13" i="20"/>
  <c r="AJ13" i="20"/>
  <c r="AO13" i="20"/>
  <c r="AT13" i="20"/>
  <c r="AY13" i="20"/>
  <c r="BD13" i="20"/>
  <c r="G13" i="20"/>
  <c r="C20" i="4" s="1"/>
  <c r="BS13" i="20"/>
  <c r="BN13" i="20"/>
  <c r="F16" i="11"/>
  <c r="F18" i="5"/>
  <c r="G30" i="2"/>
  <c r="G27" i="2"/>
  <c r="C13" i="4" s="1"/>
  <c r="G18" i="2"/>
  <c r="G33" i="14"/>
  <c r="C16" i="4" s="1"/>
  <c r="BS33" i="14"/>
  <c r="G77" i="14"/>
  <c r="C24" i="4" s="1"/>
  <c r="BS77" i="14"/>
  <c r="G15" i="2"/>
  <c r="C52" i="4" s="1"/>
  <c r="BS15" i="2"/>
  <c r="G9" i="9"/>
  <c r="C23" i="4" s="1"/>
  <c r="BS9" i="9"/>
  <c r="BN33" i="14"/>
  <c r="BN77" i="14"/>
  <c r="BN9" i="9"/>
  <c r="BN15" i="2"/>
  <c r="BN27" i="2"/>
  <c r="BS44" i="15" l="1"/>
  <c r="G25" i="8"/>
  <c r="C9" i="4" s="1"/>
  <c r="BS56" i="15"/>
  <c r="BS62" i="14"/>
  <c r="G31" i="21"/>
  <c r="C21" i="4" s="1"/>
  <c r="BS79" i="15"/>
  <c r="G52" i="14"/>
  <c r="C10" i="4" s="1"/>
  <c r="BS52" i="14"/>
  <c r="E17" i="22"/>
  <c r="C45" i="4"/>
  <c r="G35" i="15"/>
  <c r="C25" i="4" s="1"/>
  <c r="BS35" i="15"/>
  <c r="BS27" i="2"/>
  <c r="BS9" i="19"/>
  <c r="G9" i="19"/>
  <c r="C37" i="4" s="1"/>
  <c r="BS24" i="19"/>
  <c r="G24" i="19"/>
  <c r="C11" i="4" s="1"/>
  <c r="U16" i="11"/>
  <c r="I14" i="4"/>
  <c r="C11" i="22" s="1"/>
  <c r="E11" i="22" s="1"/>
  <c r="P16" i="11"/>
  <c r="Z16" i="11"/>
  <c r="AE16" i="11"/>
  <c r="AJ16" i="11"/>
  <c r="AO16" i="11"/>
  <c r="AT16" i="11"/>
  <c r="AY16" i="11"/>
  <c r="BD16" i="11"/>
  <c r="BI16" i="11"/>
  <c r="BN16" i="11"/>
  <c r="G16" i="11"/>
  <c r="C14" i="4" s="1"/>
  <c r="BS16" i="11"/>
  <c r="U18" i="5"/>
  <c r="P18" i="5"/>
  <c r="I6" i="4"/>
  <c r="Z18" i="5"/>
  <c r="AE18" i="5"/>
  <c r="AJ18" i="5"/>
  <c r="AO18" i="5"/>
  <c r="AT18" i="5"/>
  <c r="AY18" i="5"/>
  <c r="BD18" i="5"/>
  <c r="BI18" i="5"/>
  <c r="G18" i="5"/>
  <c r="C6" i="4" s="1"/>
  <c r="BN18" i="5"/>
  <c r="BS18" i="5"/>
  <c r="G36" i="2"/>
  <c r="C30" i="4" s="1"/>
  <c r="BS36" i="2"/>
  <c r="C3" i="22" l="1"/>
  <c r="AJ19" i="11" l="1"/>
  <c r="AJ22" i="11" l="1"/>
  <c r="AJ23" i="11" s="1"/>
  <c r="AO19" i="11"/>
  <c r="AO22" i="11" s="1"/>
  <c r="AO23" i="11" s="1"/>
  <c r="AT19" i="11" l="1"/>
  <c r="AT22" i="11" s="1"/>
  <c r="AT23" i="11" s="1"/>
  <c r="AY19" i="11" l="1"/>
  <c r="AY22" i="11" s="1"/>
  <c r="AY23" i="11" s="1"/>
  <c r="BD19" i="11" l="1"/>
  <c r="BD22" i="11" s="1"/>
  <c r="BD23" i="11" s="1"/>
  <c r="BI19" i="11" l="1"/>
  <c r="BI22" i="11" s="1"/>
  <c r="BI23" i="11" s="1"/>
  <c r="E28" i="5"/>
  <c r="BN19" i="11" l="1"/>
  <c r="BN22" i="11" s="1"/>
  <c r="BN23" i="11" s="1"/>
  <c r="F28" i="5"/>
  <c r="BS19" i="11" l="1"/>
  <c r="BD28" i="5"/>
  <c r="BS28" i="5"/>
  <c r="AY28" i="5"/>
  <c r="G28" i="5"/>
  <c r="C31" i="4" s="1"/>
  <c r="AE28" i="5"/>
  <c r="AO28" i="5"/>
  <c r="U28" i="5"/>
  <c r="AJ28" i="5"/>
  <c r="Z28" i="5"/>
  <c r="BN28" i="5"/>
  <c r="BI28" i="5"/>
  <c r="AT28" i="5"/>
  <c r="P28" i="5"/>
  <c r="I31" i="4"/>
  <c r="BS22" i="11" l="1"/>
  <c r="BS23" i="11" s="1"/>
  <c r="G19" i="11"/>
  <c r="I68" i="4"/>
  <c r="C28" i="22"/>
  <c r="E28" i="22" s="1"/>
  <c r="G23" i="11" l="1"/>
  <c r="U83" i="14"/>
  <c r="P84" i="14"/>
  <c r="Z83" i="14" l="1"/>
  <c r="U84" i="14"/>
  <c r="AE83" i="14" l="1"/>
  <c r="Z84" i="14"/>
  <c r="AJ83" i="14" l="1"/>
  <c r="AE84" i="14"/>
  <c r="AO83" i="14" l="1"/>
  <c r="AJ84" i="14"/>
  <c r="AT83" i="14" l="1"/>
  <c r="AO84" i="14"/>
  <c r="AY83" i="14" l="1"/>
  <c r="AT84" i="14"/>
  <c r="BD83" i="14" l="1"/>
  <c r="AY84" i="14"/>
  <c r="BI83" i="14" l="1"/>
  <c r="BD84" i="14"/>
  <c r="BN83" i="14" l="1"/>
  <c r="BI84" i="14"/>
  <c r="BS83" i="14" l="1"/>
  <c r="BN84" i="14"/>
  <c r="BS84" i="14" l="1"/>
  <c r="G84" i="14"/>
  <c r="C42" i="4" s="1"/>
  <c r="H15" i="4"/>
  <c r="D12" i="22" l="1"/>
  <c r="E12" i="22" s="1"/>
  <c r="BI13" i="20"/>
  <c r="I18" i="5"/>
  <c r="G6" i="4" s="1"/>
  <c r="H6" i="4" s="1"/>
  <c r="D3" i="22" s="1"/>
  <c r="E3" i="22" s="1"/>
  <c r="BI9" i="9"/>
  <c r="P19" i="18"/>
  <c r="G68" i="4" l="1"/>
  <c r="D68" i="4"/>
  <c r="E68" i="4" l="1"/>
  <c r="K68" i="4"/>
  <c r="F68" i="4"/>
  <c r="D42" i="22" l="1"/>
  <c r="E42" i="22" s="1"/>
  <c r="H68" i="4"/>
  <c r="C68" i="4" s="1"/>
  <c r="P20" i="16" l="1"/>
  <c r="P21" i="16" s="1"/>
  <c r="U3" i="16"/>
  <c r="U20" i="16" s="1"/>
  <c r="U21" i="16" s="1"/>
  <c r="Z3" i="16" l="1"/>
  <c r="Z20" i="16" l="1"/>
  <c r="Z21" i="16" s="1"/>
  <c r="AE3" i="16"/>
  <c r="AJ3" i="16" l="1"/>
  <c r="AE20" i="16"/>
  <c r="AE21" i="16" s="1"/>
  <c r="AJ20" i="16" l="1"/>
  <c r="AJ21" i="16" s="1"/>
  <c r="AO3" i="16"/>
  <c r="AO20" i="16" l="1"/>
  <c r="AO21" i="16" s="1"/>
  <c r="AT3" i="16"/>
  <c r="AY3" i="16" l="1"/>
  <c r="AT20" i="16"/>
  <c r="AT21" i="16" s="1"/>
  <c r="BD3" i="16" l="1"/>
  <c r="AY20" i="16"/>
  <c r="AY21" i="16" s="1"/>
  <c r="BD20" i="16" l="1"/>
  <c r="BD21" i="16" s="1"/>
  <c r="BI3" i="16"/>
  <c r="BI20" i="16" l="1"/>
  <c r="BI21" i="16" s="1"/>
  <c r="BN3" i="16"/>
  <c r="BS3" i="16" l="1"/>
  <c r="BN20" i="16"/>
  <c r="BN21" i="16" s="1"/>
  <c r="BS20" i="16" l="1"/>
  <c r="BS21" i="16" l="1"/>
  <c r="G21" i="16"/>
  <c r="C7" i="4" s="1"/>
</calcChain>
</file>

<file path=xl/sharedStrings.xml><?xml version="1.0" encoding="utf-8"?>
<sst xmlns="http://schemas.openxmlformats.org/spreadsheetml/2006/main" count="1943" uniqueCount="420">
  <si>
    <t xml:space="preserve">Portland  </t>
    <phoneticPr fontId="0" type="noConversion"/>
  </si>
  <si>
    <t>Fidlers</t>
  </si>
  <si>
    <t>Wild Hogs</t>
  </si>
  <si>
    <t>Lightning Bugs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</si>
  <si>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</si>
  <si>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</si>
  <si>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</si>
  <si>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</si>
  <si>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</si>
  <si>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</si>
  <si>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</si>
  <si>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</si>
  <si>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</si>
  <si>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</si>
  <si>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</si>
  <si>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</si>
  <si>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</si>
  <si>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</si>
  <si>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</si>
  <si>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</si>
  <si>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</si>
  <si>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</si>
  <si>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</si>
  <si>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</si>
  <si>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</si>
  <si>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</si>
  <si>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</si>
  <si>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</si>
  <si>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</si>
  <si>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</si>
  <si>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</si>
  <si>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</si>
  <si>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</si>
  <si>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</si>
  <si>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</si>
  <si>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</si>
  <si>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</si>
  <si>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</si>
  <si>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</si>
  <si>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</si>
  <si>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</si>
  <si>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</si>
  <si>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</si>
  <si>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</si>
  <si>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</si>
  <si>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</si>
  <si>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</si>
  <si>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</si>
  <si>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</si>
  <si>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</si>
  <si>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</si>
  <si>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</si>
  <si>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</si>
  <si>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</si>
  <si>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Scratching 36</t>
  </si>
  <si>
    <t>Per Cent</t>
  </si>
  <si>
    <t>New</t>
  </si>
  <si>
    <t>Scratch Me</t>
  </si>
  <si>
    <t xml:space="preserve">Bug Out </t>
    <phoneticPr fontId="0" type="noConversion"/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</si>
  <si>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</si>
  <si>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</si>
  <si>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</si>
  <si>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</si>
  <si>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</si>
  <si>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</si>
  <si>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</si>
  <si>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</si>
  <si>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</si>
  <si>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</si>
  <si>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</si>
  <si>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</si>
  <si>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</si>
  <si>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</si>
  <si>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</si>
  <si>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</si>
  <si>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</si>
  <si>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</si>
  <si>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</si>
  <si>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</si>
  <si>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</si>
  <si>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</si>
  <si>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</si>
  <si>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</si>
  <si>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</si>
  <si>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</si>
  <si>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</si>
  <si>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</si>
  <si>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</si>
  <si>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</si>
  <si>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</si>
  <si>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</si>
  <si>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</si>
  <si>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</si>
  <si>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</si>
  <si>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</si>
  <si>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</si>
  <si>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</si>
  <si>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</si>
  <si>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</si>
  <si>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</si>
  <si>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</si>
  <si>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</si>
  <si>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</si>
  <si>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</si>
  <si>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</si>
  <si>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</si>
  <si>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</si>
  <si>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</si>
  <si>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</si>
  <si>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</si>
  <si>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</si>
  <si>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</si>
  <si>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</si>
  <si>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</si>
  <si>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</si>
  <si>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</si>
  <si>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</si>
  <si>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</si>
  <si>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</si>
  <si>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</si>
  <si>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</si>
  <si>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</si>
  <si>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</si>
  <si>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</si>
  <si>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</si>
  <si>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</si>
  <si>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</si>
  <si>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</si>
  <si>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</si>
  <si>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</si>
  <si>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</si>
  <si>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</si>
  <si>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</si>
  <si>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</si>
  <si>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</si>
  <si>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</si>
  <si>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</si>
  <si>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</si>
  <si>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</si>
  <si>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</si>
  <si>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</si>
  <si>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</si>
  <si>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</si>
  <si>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</si>
  <si>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</si>
  <si>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</si>
  <si>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</si>
  <si>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</si>
  <si>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</si>
  <si>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</si>
  <si>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</si>
  <si>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</si>
  <si>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</si>
  <si>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</si>
  <si>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</si>
  <si>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</si>
  <si>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</si>
  <si>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Moo-Moo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</si>
  <si>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</si>
  <si>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</si>
  <si>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</si>
  <si>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</si>
  <si>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</si>
  <si>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</si>
  <si>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</si>
  <si>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</si>
  <si>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</si>
  <si>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</si>
  <si>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</si>
  <si>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</si>
  <si>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</si>
  <si>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</si>
  <si>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</si>
  <si>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</si>
  <si>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</si>
  <si>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</si>
  <si>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</si>
  <si>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</si>
  <si>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</si>
  <si>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</si>
  <si>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</si>
  <si>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</si>
  <si>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</si>
  <si>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</si>
  <si>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</si>
  <si>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</si>
  <si>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</si>
  <si>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</si>
  <si>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</si>
  <si>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</si>
  <si>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</si>
  <si>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</si>
  <si>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</si>
  <si>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</si>
  <si>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</si>
  <si>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</si>
  <si>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</si>
  <si>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</si>
  <si>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</si>
  <si>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</si>
  <si>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</si>
  <si>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</si>
  <si>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</si>
  <si>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</si>
  <si>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</si>
  <si>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</si>
  <si>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</si>
  <si>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</si>
  <si>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</si>
  <si>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</si>
  <si>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</si>
  <si>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</si>
  <si>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</si>
  <si>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</si>
  <si>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</si>
  <si>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</si>
  <si>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</si>
  <si>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</si>
  <si>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</si>
  <si>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</si>
  <si>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</si>
  <si>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</si>
  <si>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</si>
  <si>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</si>
  <si>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</si>
  <si>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</si>
  <si>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</si>
  <si>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</si>
  <si>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</si>
  <si>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</si>
  <si>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</si>
  <si>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</si>
  <si>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</si>
  <si>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</si>
  <si>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</si>
  <si>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</si>
  <si>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</si>
  <si>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</si>
  <si>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</si>
  <si>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</si>
  <si>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</si>
  <si>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</si>
  <si>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</si>
  <si>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</si>
  <si>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</si>
  <si>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</si>
  <si>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</si>
  <si>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</si>
  <si>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</si>
  <si>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</si>
  <si>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</si>
  <si>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</si>
  <si>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</si>
  <si>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</si>
  <si>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</si>
  <si>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>Del-Val</t>
  </si>
  <si>
    <t>Uckishe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</si>
  <si>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</si>
  <si>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</si>
  <si>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</si>
  <si>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</si>
  <si>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</si>
  <si>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</si>
  <si>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</si>
  <si>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</si>
  <si>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</si>
  <si>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</si>
  <si>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</si>
  <si>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</si>
  <si>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</si>
  <si>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</si>
  <si>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</si>
  <si>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</si>
  <si>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</si>
  <si>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</si>
  <si>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</si>
  <si>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</si>
  <si>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</si>
  <si>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</si>
  <si>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</si>
  <si>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</si>
  <si>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</si>
  <si>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</si>
  <si>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</si>
  <si>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</si>
  <si>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</si>
  <si>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</si>
  <si>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>TEXAS</t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</si>
  <si>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</si>
  <si>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</si>
  <si>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</si>
  <si>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</si>
  <si>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</si>
  <si>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</si>
  <si>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</si>
  <si>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</si>
  <si>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</si>
  <si>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</si>
  <si>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</si>
  <si>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</si>
  <si>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</si>
  <si>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</si>
  <si>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</si>
  <si>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</si>
  <si>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</si>
  <si>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</si>
  <si>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</si>
  <si>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</si>
  <si>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</si>
  <si>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</si>
  <si>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</si>
  <si>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</si>
  <si>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</si>
  <si>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</si>
  <si>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</si>
  <si>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</si>
  <si>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</si>
  <si>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</si>
  <si>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</si>
  <si>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</si>
  <si>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</si>
  <si>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</si>
  <si>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</si>
  <si>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</si>
  <si>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</si>
  <si>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</si>
  <si>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</si>
  <si>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</si>
  <si>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</si>
  <si>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</si>
  <si>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</si>
  <si>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</si>
  <si>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</si>
  <si>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</si>
  <si>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</si>
  <si>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</si>
  <si>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</si>
  <si>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</si>
  <si>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</si>
  <si>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</si>
  <si>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</si>
  <si>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</si>
  <si>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Crotch Crickets</t>
  </si>
  <si>
    <t>Hodag-Icehole</t>
  </si>
  <si>
    <t>Malolos Verdun</t>
  </si>
  <si>
    <t xml:space="preserve">Semo Swampers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</si>
  <si>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</si>
  <si>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</si>
  <si>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</si>
  <si>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</si>
  <si>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</si>
  <si>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</si>
  <si>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</si>
  <si>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</si>
  <si>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</si>
  <si>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</si>
  <si>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</si>
  <si>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</si>
  <si>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</si>
  <si>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</si>
  <si>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</si>
  <si>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</si>
  <si>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</si>
  <si>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</si>
  <si>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</si>
  <si>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</si>
  <si>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</si>
  <si>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</si>
  <si>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</si>
  <si>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</si>
  <si>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</si>
  <si>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</si>
  <si>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</si>
  <si>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</si>
  <si>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</si>
  <si>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</si>
  <si>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NEVADA 3</t>
  </si>
  <si>
    <t>General Wayne</t>
  </si>
  <si>
    <t>Telas Potgas</t>
  </si>
  <si>
    <t>Beaver Patrol</t>
  </si>
  <si>
    <t>WEST VIRGINIA 6</t>
  </si>
  <si>
    <t>Scratchin' Dutchmen</t>
  </si>
  <si>
    <t>Red River Rats</t>
  </si>
  <si>
    <t xml:space="preserve">   , </t>
  </si>
  <si>
    <t>Vainglorious Vista Vermin</t>
  </si>
  <si>
    <t>Vin Buffalo Soldiers</t>
  </si>
  <si>
    <t>Snafu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</si>
  <si>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</si>
  <si>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</si>
  <si>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</si>
  <si>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</si>
  <si>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Chippewa Braves</t>
  </si>
  <si>
    <t>TNT</t>
  </si>
  <si>
    <t>Bohica</t>
  </si>
  <si>
    <t>Vin Grape Poppers</t>
  </si>
  <si>
    <t>Stump Jucers</t>
  </si>
  <si>
    <t>Yellow River Bellies</t>
  </si>
  <si>
    <t>Flyin' Dimunds</t>
  </si>
  <si>
    <t>Luna Ticks</t>
  </si>
  <si>
    <t>MONTANA 10</t>
  </si>
  <si>
    <t>MONTANA 11</t>
  </si>
  <si>
    <t>MONTANA 24</t>
  </si>
  <si>
    <t>Leanderthal Nits</t>
  </si>
  <si>
    <t>Tacoma Warriors</t>
  </si>
  <si>
    <t>Sgoyi Ti:n</t>
  </si>
  <si>
    <t>2021*</t>
  </si>
  <si>
    <t>Yur-a-bum</t>
  </si>
  <si>
    <t>Lousy 11</t>
  </si>
  <si>
    <t>Night Walkers</t>
  </si>
  <si>
    <t>Duck-Buck-Guse</t>
  </si>
  <si>
    <t>Middle MO's</t>
  </si>
  <si>
    <t>`</t>
  </si>
  <si>
    <t>Heartless Hillbillies</t>
  </si>
  <si>
    <t>Great Swampers</t>
  </si>
  <si>
    <t>Honor Bugs</t>
  </si>
  <si>
    <t>Justaskus¿</t>
  </si>
  <si>
    <t>2020-2021 Membership Report</t>
  </si>
  <si>
    <t>DEFUNCT 7-1-20</t>
  </si>
  <si>
    <t>DEFUNCT 9-19-20</t>
  </si>
  <si>
    <t>Pas Da' Goose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</si>
</sst>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4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1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4" fillId="0" borderId="5" xfId="0" applyFont="1" applyBorder="1" applyAlignment="1">
      <alignment vertical="center"/>
    </xf>
    <xf numFmtId="0" fontId="4" fillId="0" borderId="5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22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8" xfId="0" applyBorder="1"/>
    <xf numFmtId="0" fontId="0" fillId="0" borderId="8" xfId="0" applyBorder="1" applyProtection="1">
      <protection locked="0"/>
    </xf>
    <xf numFmtId="0" fontId="4" fillId="0" borderId="5" xfId="0" quotePrefix="1" applyFont="1" applyBorder="1" applyAlignment="1">
      <alignment horizontal="left"/>
    </xf>
    <xf numFmtId="0" fontId="10" fillId="0" borderId="5" xfId="0" applyFont="1" applyBorder="1"/>
    <xf numFmtId="0" fontId="0" fillId="0" borderId="8" xfId="0" applyBorder="1" applyAlignment="1">
      <alignment horizontal="center"/>
    </xf>
    <xf numFmtId="0" fontId="0" fillId="0" borderId="8" xfId="1" applyNumberFormat="1" applyFont="1" applyBorder="1"/>
    <xf numFmtId="0" fontId="7" fillId="0" borderId="5" xfId="1" applyNumberFormat="1" applyFont="1" applyBorder="1"/>
    <xf numFmtId="0" fontId="5" fillId="0" borderId="5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5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4" xfId="0" applyNumberFormat="1" applyBorder="1"/>
    <xf numFmtId="1" fontId="0" fillId="0" borderId="8" xfId="0" applyNumberFormat="1" applyBorder="1" applyProtection="1">
      <protection locked="0"/>
    </xf>
    <xf numFmtId="1" fontId="0" fillId="0" borderId="8" xfId="0" applyNumberFormat="1" applyBorder="1"/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5" xfId="0" applyBorder="1"/>
    <xf numFmtId="0" fontId="0" fillId="0" borderId="10" xfId="0" applyBorder="1"/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0" borderId="14" xfId="0" applyBorder="1" applyProtection="1">
      <protection locked="0"/>
    </xf>
    <xf numFmtId="0" fontId="2" fillId="0" borderId="8" xfId="0" applyFont="1" applyBorder="1"/>
    <xf numFmtId="10" fontId="0" fillId="0" borderId="8" xfId="0" applyNumberFormat="1" applyBorder="1"/>
    <xf numFmtId="0" fontId="0" fillId="0" borderId="1" xfId="0" quotePrefix="1" applyBorder="1" applyAlignment="1">
      <alignment horizontal="left"/>
    </xf>
    <xf numFmtId="0" fontId="0" fillId="0" borderId="26" xfId="0" applyBorder="1"/>
    <xf numFmtId="0" fontId="0" fillId="12" borderId="5" xfId="0" applyFill="1" applyBorder="1"/>
    <xf numFmtId="10" fontId="0" fillId="12" borderId="5" xfId="0" applyNumberFormat="1" applyFill="1" applyBorder="1"/>
    <xf numFmtId="1" fontId="0" fillId="12" borderId="5" xfId="0" applyNumberFormat="1" applyFill="1" applyBorder="1"/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10" fontId="0" fillId="12" borderId="1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4" fillId="12" borderId="5" xfId="0" applyFont="1" applyFill="1" applyBorder="1" applyAlignment="1">
      <alignment horizontal="left"/>
    </xf>
    <xf numFmtId="0" fontId="4" fillId="12" borderId="5" xfId="0" applyFont="1" applyFill="1" applyBorder="1"/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10" fontId="0" fillId="12" borderId="14" xfId="0" applyNumberFormat="1" applyFill="1" applyBorder="1"/>
    <xf numFmtId="1" fontId="0" fillId="12" borderId="14" xfId="0" applyNumberFormat="1" applyFill="1" applyBorder="1"/>
    <xf numFmtId="1" fontId="0" fillId="12" borderId="8" xfId="0" applyNumberFormat="1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8" xfId="0" applyFill="1" applyBorder="1" applyProtection="1">
      <protection locked="0"/>
    </xf>
    <xf numFmtId="1" fontId="0" fillId="12" borderId="8" xfId="0" applyNumberForma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" fontId="0" fillId="12" borderId="1" xfId="0" applyNumberFormat="1" applyFill="1" applyBorder="1" applyProtection="1">
      <protection locked="0"/>
    </xf>
    <xf numFmtId="0" fontId="0" fillId="12" borderId="5" xfId="0" quotePrefix="1" applyFill="1" applyBorder="1" applyAlignment="1">
      <alignment horizontal="left"/>
    </xf>
    <xf numFmtId="0" fontId="15" fillId="12" borderId="5" xfId="0" applyFont="1" applyFill="1" applyBorder="1"/>
    <xf numFmtId="0" fontId="0" fillId="12" borderId="8" xfId="0" quotePrefix="1" applyFill="1" applyBorder="1" applyAlignment="1">
      <alignment horizontal="left"/>
    </xf>
    <xf numFmtId="1" fontId="0" fillId="12" borderId="0" xfId="0" applyNumberFormat="1" applyFill="1"/>
    <xf numFmtId="0" fontId="2" fillId="12" borderId="5" xfId="0" applyFont="1" applyFill="1" applyBorder="1"/>
    <xf numFmtId="0" fontId="14" fillId="12" borderId="5" xfId="0" applyFont="1" applyFill="1" applyBorder="1" applyProtection="1">
      <protection locked="0"/>
    </xf>
    <xf numFmtId="0" fontId="2" fillId="12" borderId="1" xfId="0" applyFont="1" applyFill="1" applyBorder="1"/>
    <xf numFmtId="0" fontId="0" fillId="12" borderId="5" xfId="0" applyFill="1" applyBorder="1" applyAlignment="1">
      <alignment vertical="center"/>
    </xf>
    <xf numFmtId="0" fontId="0" fillId="12" borderId="11" xfId="0" applyFill="1" applyBorder="1"/>
    <xf numFmtId="0" fontId="0" fillId="12" borderId="5" xfId="1" applyNumberFormat="1" applyFont="1" applyFill="1" applyBorder="1"/>
    <xf numFmtId="0" fontId="12" fillId="12" borderId="5" xfId="0" applyFont="1" applyFill="1" applyBorder="1" applyProtection="1">
      <protection locked="0"/>
    </xf>
    <xf numFmtId="0" fontId="7" fillId="12" borderId="5" xfId="0" applyFont="1" applyFill="1" applyBorder="1" applyAlignment="1">
      <alignment horizontal="center"/>
    </xf>
    <xf numFmtId="1" fontId="0" fillId="12" borderId="10" xfId="0" applyNumberFormat="1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0" fillId="12" borderId="13" xfId="0" applyFill="1" applyBorder="1" applyProtection="1">
      <protection locked="0"/>
    </xf>
    <xf numFmtId="0" fontId="0" fillId="12" borderId="5" xfId="0" quotePrefix="1" applyFill="1" applyBorder="1" applyAlignment="1">
      <alignment horizontal="left" vertical="center"/>
    </xf>
    <xf numFmtId="0" fontId="4" fillId="12" borderId="5" xfId="1" applyNumberFormat="1" applyFont="1" applyFill="1" applyBorder="1"/>
    <xf numFmtId="0" fontId="0" fillId="12" borderId="5" xfId="0" applyFill="1" applyBorder="1" applyAlignment="1" applyProtection="1">
      <alignment horizontal="center"/>
      <protection locked="0"/>
    </xf>
    <xf numFmtId="0" fontId="0" fillId="12" borderId="5" xfId="0" quotePrefix="1" applyFill="1" applyBorder="1" applyAlignment="1" applyProtection="1">
      <alignment horizontal="left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5" xfId="1" applyNumberFormat="1" applyFont="1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2" fillId="12" borderId="6" xfId="0" applyFont="1" applyFill="1" applyBorder="1"/>
    <xf numFmtId="0" fontId="4" fillId="0" borderId="0" xfId="0" applyFont="1" applyAlignment="1">
      <alignment horizontal="center"/>
    </xf>
    <xf numFmtId="0" fontId="0" fillId="0" borderId="5" xfId="0" quotePrefix="1" applyBorder="1" applyAlignment="1">
      <alignment horizontal="left" vertical="center"/>
    </xf>
    <xf numFmtId="0" fontId="2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0" fontId="0" fillId="0" borderId="1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" fontId="0" fillId="0" borderId="5" xfId="0" applyNumberFormat="1" applyFill="1" applyBorder="1"/>
    <xf numFmtId="0" fontId="0" fillId="0" borderId="0" xfId="0" applyFill="1"/>
    <xf numFmtId="10" fontId="0" fillId="0" borderId="5" xfId="0" applyNumberFormat="1" applyFill="1" applyBorder="1"/>
    <xf numFmtId="0" fontId="4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0" fillId="0" borderId="5" xfId="1" applyNumberFormat="1" applyFont="1" applyFill="1" applyBorder="1"/>
    <xf numFmtId="1" fontId="0" fillId="0" borderId="10" xfId="0" applyNumberFormat="1" applyFill="1" applyBorder="1"/>
    <xf numFmtId="0" fontId="0" fillId="0" borderId="11" xfId="0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14" fillId="0" borderId="5" xfId="0" applyFont="1" applyFill="1" applyBorder="1"/>
    <xf numFmtId="1" fontId="14" fillId="0" borderId="1" xfId="0" applyNumberFormat="1" applyFont="1" applyFill="1" applyBorder="1"/>
    <xf numFmtId="1" fontId="14" fillId="0" borderId="5" xfId="0" applyNumberFormat="1" applyFont="1" applyFill="1" applyBorder="1"/>
    <xf numFmtId="0" fontId="14" fillId="0" borderId="5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4" fillId="0" borderId="0" xfId="0" applyFont="1" applyFill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Protection="1">
      <protection locked="0"/>
    </xf>
    <xf numFmtId="0" fontId="4" fillId="0" borderId="5" xfId="1" applyNumberFormat="1" applyFont="1" applyFill="1" applyBorder="1"/>
    <xf numFmtId="0" fontId="4" fillId="0" borderId="5" xfId="0" applyFont="1" applyFill="1" applyBorder="1" applyProtection="1"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10" fontId="14" fillId="0" borderId="1" xfId="0" applyNumberFormat="1" applyFont="1" applyFill="1" applyBorder="1"/>
    <xf numFmtId="1" fontId="14" fillId="0" borderId="5" xfId="0" applyNumberFormat="1" applyFont="1" applyFill="1" applyBorder="1" applyProtection="1"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2" fillId="0" borderId="1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1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Border="1" applyAlignment="1">
      <alignment horizontal="center"/>
    </xf>
    <xf numFmtId="0" fontId="0" fillId="13" borderId="5" xfId="0" applyFill="1" applyBorder="1"/>
    <xf numFmtId="10" fontId="0" fillId="13" borderId="5" xfId="0" applyNumberFormat="1" applyFill="1" applyBorder="1"/>
    <xf numFmtId="1" fontId="0" fillId="13" borderId="5" xfId="0" applyNumberFormat="1" applyFill="1" applyBorder="1"/>
    <xf numFmtId="0" fontId="0" fillId="13" borderId="5" xfId="0" applyFill="1" applyBorder="1" applyProtection="1">
      <protection locked="0"/>
    </xf>
    <xf numFmtId="0" fontId="0" fillId="13" borderId="0" xfId="0" applyFill="1"/>
    <xf numFmtId="0" fontId="2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0" fillId="2" borderId="5" xfId="0" applyFill="1" applyBorder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0" fillId="2" borderId="0" xfId="0" applyFill="1"/>
    <xf numFmtId="0" fontId="0" fillId="14" borderId="5" xfId="0" applyFill="1" applyBorder="1"/>
    <xf numFmtId="0" fontId="0" fillId="14" borderId="5" xfId="0" applyFill="1" applyBorder="1" applyAlignment="1" applyProtection="1">
      <alignment horizontal="center"/>
      <protection locked="0"/>
    </xf>
    <xf numFmtId="10" fontId="0" fillId="14" borderId="5" xfId="0" applyNumberFormat="1" applyFill="1" applyBorder="1"/>
    <xf numFmtId="0" fontId="0" fillId="14" borderId="5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16" fillId="13" borderId="5" xfId="0" applyFont="1" applyFill="1" applyBorder="1"/>
    <xf numFmtId="0" fontId="4" fillId="13" borderId="5" xfId="0" applyFont="1" applyFill="1" applyBorder="1" applyAlignment="1">
      <alignment vertical="center"/>
    </xf>
    <xf numFmtId="0" fontId="4" fillId="13" borderId="5" xfId="0" applyFont="1" applyFill="1" applyBorder="1" applyAlignment="1">
      <alignment horizontal="center"/>
    </xf>
    <xf numFmtId="0" fontId="4" fillId="13" borderId="5" xfId="0" applyFont="1" applyFill="1" applyBorder="1"/>
    <xf numFmtId="0" fontId="14" fillId="13" borderId="5" xfId="0" applyFont="1" applyFill="1" applyBorder="1"/>
    <xf numFmtId="10" fontId="14" fillId="13" borderId="5" xfId="0" applyNumberFormat="1" applyFont="1" applyFill="1" applyBorder="1"/>
    <xf numFmtId="1" fontId="14" fillId="13" borderId="5" xfId="0" applyNumberFormat="1" applyFont="1" applyFill="1" applyBorder="1"/>
    <xf numFmtId="1" fontId="14" fillId="13" borderId="1" xfId="0" applyNumberFormat="1" applyFont="1" applyFill="1" applyBorder="1"/>
    <xf numFmtId="1" fontId="14" fillId="13" borderId="5" xfId="0" applyNumberFormat="1" applyFont="1" applyFill="1" applyBorder="1" applyProtection="1">
      <protection locked="0"/>
    </xf>
    <xf numFmtId="0" fontId="14" fillId="13" borderId="5" xfId="0" applyFont="1" applyFill="1" applyBorder="1" applyProtection="1">
      <protection locked="0"/>
    </xf>
    <xf numFmtId="0" fontId="4" fillId="13" borderId="5" xfId="0" applyFont="1" applyFill="1" applyBorder="1" applyProtection="1">
      <protection locked="0"/>
    </xf>
    <xf numFmtId="0" fontId="14" fillId="13" borderId="0" xfId="0" applyFont="1" applyFill="1"/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13" borderId="5" xfId="0" applyFont="1" applyFill="1" applyBorder="1"/>
    <xf numFmtId="0" fontId="0" fillId="13" borderId="5" xfId="0" quotePrefix="1" applyFill="1" applyBorder="1" applyAlignment="1">
      <alignment horizontal="left"/>
    </xf>
    <xf numFmtId="0" fontId="0" fillId="13" borderId="5" xfId="0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0" fillId="13" borderId="5" xfId="1" applyNumberFormat="1" applyFont="1" applyFill="1" applyBorder="1"/>
    <xf numFmtId="1" fontId="0" fillId="13" borderId="5" xfId="0" applyNumberFormat="1" applyFill="1" applyBorder="1" applyProtection="1">
      <protection locked="0"/>
    </xf>
    <xf numFmtId="1" fontId="0" fillId="13" borderId="10" xfId="0" applyNumberFormat="1" applyFill="1" applyBorder="1"/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0" fontId="12" fillId="13" borderId="1" xfId="0" applyFont="1" applyFill="1" applyBorder="1" applyProtection="1">
      <protection locked="0"/>
    </xf>
    <xf numFmtId="0" fontId="0" fillId="13" borderId="5" xfId="0" applyFill="1" applyBorder="1" applyAlignment="1" applyProtection="1">
      <alignment vertical="center"/>
      <protection locked="0"/>
    </xf>
    <xf numFmtId="0" fontId="0" fillId="13" borderId="5" xfId="0" applyFill="1" applyBorder="1" applyAlignment="1" applyProtection="1">
      <alignment horizontal="center"/>
      <protection locked="0"/>
    </xf>
    <xf numFmtId="0" fontId="0" fillId="13" borderId="5" xfId="0" applyFill="1" applyBorder="1" applyAlignment="1" applyProtection="1">
      <alignment horizontal="center" vertical="center"/>
      <protection locked="0"/>
    </xf>
    <xf numFmtId="0" fontId="0" fillId="13" borderId="5" xfId="1" applyNumberFormat="1" applyFont="1" applyFill="1" applyBorder="1" applyProtection="1">
      <protection locked="0"/>
    </xf>
    <xf numFmtId="0" fontId="13" fillId="13" borderId="5" xfId="0" applyFon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2" fillId="14" borderId="5" xfId="0" applyFont="1" applyFill="1" applyBorder="1"/>
    <xf numFmtId="0" fontId="0" fillId="14" borderId="5" xfId="0" applyFill="1" applyBorder="1" applyAlignment="1">
      <alignment horizontal="center"/>
    </xf>
    <xf numFmtId="0" fontId="0" fillId="14" borderId="5" xfId="1" applyNumberFormat="1" applyFont="1" applyFill="1" applyBorder="1"/>
    <xf numFmtId="0" fontId="7" fillId="13" borderId="5" xfId="0" applyFont="1" applyFill="1" applyBorder="1"/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10" fontId="0" fillId="15" borderId="1" xfId="0" applyNumberFormat="1" applyFill="1" applyBorder="1"/>
    <xf numFmtId="1" fontId="0" fillId="15" borderId="1" xfId="0" applyNumberFormat="1" applyFill="1" applyBorder="1"/>
    <xf numFmtId="1" fontId="0" fillId="15" borderId="5" xfId="0" applyNumberFormat="1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15" borderId="5" xfId="0" applyFill="1" applyBorder="1" applyProtection="1">
      <protection locked="0"/>
    </xf>
    <xf numFmtId="1" fontId="0" fillId="15" borderId="5" xfId="0" applyNumberFormat="1" applyFill="1" applyBorder="1"/>
    <xf numFmtId="0" fontId="0" fillId="15" borderId="0" xfId="0" applyFill="1"/>
    <xf numFmtId="0" fontId="12" fillId="13" borderId="5" xfId="0" applyFont="1" applyFill="1" applyBorder="1" applyProtection="1">
      <protection locked="0"/>
    </xf>
    <xf numFmtId="0" fontId="4" fillId="14" borderId="5" xfId="0" applyFont="1" applyFill="1" applyBorder="1" applyAlignment="1" applyProtection="1">
      <alignment vertical="center"/>
      <protection locked="0"/>
    </xf>
    <xf numFmtId="0" fontId="4" fillId="14" borderId="5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Protection="1">
      <protection locked="0"/>
    </xf>
    <xf numFmtId="0" fontId="4" fillId="14" borderId="5" xfId="0" applyFont="1" applyFill="1" applyBorder="1" applyAlignment="1" applyProtection="1">
      <alignment horizontal="center" vertical="center"/>
      <protection locked="0"/>
    </xf>
    <xf numFmtId="0" fontId="4" fillId="14" borderId="5" xfId="1" applyNumberFormat="1" applyFont="1" applyFill="1" applyBorder="1" applyAlignment="1" applyProtection="1">
      <alignment horizontal="center" vertical="center"/>
      <protection locked="0"/>
    </xf>
    <xf numFmtId="0" fontId="12" fillId="14" borderId="1" xfId="0" applyFont="1" applyFill="1" applyBorder="1" applyProtection="1">
      <protection locked="0"/>
    </xf>
    <xf numFmtId="0" fontId="0" fillId="14" borderId="5" xfId="0" applyFill="1" applyBorder="1" applyAlignment="1" applyProtection="1">
      <alignment vertical="center"/>
      <protection locked="0"/>
    </xf>
    <xf numFmtId="0" fontId="4" fillId="14" borderId="5" xfId="1" applyNumberFormat="1" applyFont="1" applyFill="1" applyBorder="1" applyAlignment="1" applyProtection="1">
      <alignment horizontal="center"/>
      <protection locked="0"/>
    </xf>
    <xf numFmtId="0" fontId="0" fillId="13" borderId="11" xfId="0" applyFill="1" applyBorder="1"/>
    <xf numFmtId="0" fontId="12" fillId="14" borderId="5" xfId="0" applyFont="1" applyFill="1" applyBorder="1" applyProtection="1">
      <protection locked="0"/>
    </xf>
    <xf numFmtId="0" fontId="0" fillId="14" borderId="11" xfId="0" applyFill="1" applyBorder="1"/>
    <xf numFmtId="0" fontId="7" fillId="14" borderId="5" xfId="0" applyFont="1" applyFill="1" applyBorder="1" applyAlignment="1">
      <alignment horizontal="center"/>
    </xf>
    <xf numFmtId="0" fontId="4" fillId="14" borderId="5" xfId="0" applyFont="1" applyFill="1" applyBorder="1"/>
    <xf numFmtId="0" fontId="0" fillId="14" borderId="5" xfId="0" applyFill="1" applyBorder="1" applyAlignment="1">
      <alignment vertical="center"/>
    </xf>
    <xf numFmtId="0" fontId="4" fillId="1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AQ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6" sqref="B16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87" bestFit="1" customWidth="1"/>
    <col min="9" max="9" width="7.7109375" style="87" bestFit="1" customWidth="1"/>
    <col min="10" max="10" width="5" customWidth="1"/>
    <col min="11" max="11" width="5.42578125" customWidth="1"/>
    <col min="12" max="12" width="8.140625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33"/>
      <c r="K1" s="33"/>
      <c r="L1" s="33"/>
      <c r="M1" s="302" t="s">
        <v>347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1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111</v>
      </c>
      <c r="B3" s="4"/>
      <c r="C3" s="4"/>
      <c r="D3" s="4"/>
      <c r="E3" s="83"/>
      <c r="F3" s="4"/>
      <c r="G3" s="5"/>
      <c r="H3" s="84"/>
      <c r="I3" s="84"/>
      <c r="J3" s="8"/>
      <c r="K3" s="8"/>
      <c r="L3" s="56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x14ac:dyDescent="0.25">
      <c r="A4" s="1"/>
      <c r="B4" s="1" t="s">
        <v>218</v>
      </c>
      <c r="C4" s="1">
        <v>13</v>
      </c>
      <c r="D4" s="1">
        <v>4919</v>
      </c>
      <c r="E4" s="1">
        <v>28</v>
      </c>
      <c r="F4" s="1">
        <f>IF(B4="MAL",E4,IF(E4&gt;=11,E4+variables!$B$1,11))</f>
        <v>29</v>
      </c>
      <c r="G4" s="2">
        <f>$BS4/F4</f>
        <v>0.65517241379310343</v>
      </c>
      <c r="H4" s="79">
        <v>19</v>
      </c>
      <c r="I4" s="79">
        <f>+H4+J4</f>
        <v>19</v>
      </c>
      <c r="J4" s="9"/>
      <c r="K4" s="9">
        <v>2021</v>
      </c>
      <c r="L4" s="57">
        <v>2021</v>
      </c>
      <c r="M4" s="9"/>
      <c r="N4" s="9"/>
      <c r="O4" s="9"/>
      <c r="P4" s="79">
        <f>+I4</f>
        <v>19</v>
      </c>
      <c r="Q4" s="9">
        <v>0</v>
      </c>
      <c r="R4" s="9"/>
      <c r="S4" s="9"/>
      <c r="T4" s="9"/>
      <c r="U4" s="1">
        <f>SUM(P4:T4)</f>
        <v>19</v>
      </c>
      <c r="V4" s="9"/>
      <c r="W4" s="9"/>
      <c r="X4" s="9"/>
      <c r="Y4" s="9"/>
      <c r="Z4" s="1">
        <f>SUM(U4:Y4)</f>
        <v>19</v>
      </c>
      <c r="AA4" s="9"/>
      <c r="AB4" s="9"/>
      <c r="AC4" s="9"/>
      <c r="AD4" s="9"/>
      <c r="AE4" s="1">
        <f>SUM(Z4:AD4)</f>
        <v>19</v>
      </c>
      <c r="AF4" s="9"/>
      <c r="AG4" s="9"/>
      <c r="AH4" s="9"/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25">
      <c r="A5" s="1"/>
      <c r="B5" s="1"/>
      <c r="C5" s="1"/>
      <c r="D5" s="1"/>
      <c r="E5" s="1"/>
      <c r="F5" s="1"/>
      <c r="G5" s="2"/>
      <c r="H5" s="79"/>
      <c r="I5" s="79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19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19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19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19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19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19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19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19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19</v>
      </c>
    </row>
    <row r="6" spans="1:71" x14ac:dyDescent="0.25">
      <c r="A6" s="1"/>
      <c r="B6" s="1" t="s">
        <v>244</v>
      </c>
      <c r="C6" s="1">
        <f>COUNT(C4:C4)</f>
        <v>1</v>
      </c>
      <c r="D6" s="1"/>
      <c r="E6" s="1">
        <f>SUM(E3:E4)</f>
        <v>28</v>
      </c>
      <c r="F6" s="1">
        <f>SUM(F3:F4)</f>
        <v>29</v>
      </c>
      <c r="G6" s="2">
        <f>$BS5/F6</f>
        <v>0.65517241379310343</v>
      </c>
      <c r="H6" s="79"/>
      <c r="I6" s="79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0.65517241379310343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0.65517241379310343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0.65517241379310343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0.65517241379310343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0.65517241379310343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0.65517241379310343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0.65517241379310343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0.65517241379310343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0.65517241379310343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0.65517241379310343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0.65517241379310343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0.65517241379310343</v>
      </c>
    </row>
    <row r="8" spans="1:71" x14ac:dyDescent="0.25">
      <c r="A8" s="20" t="s">
        <v>121</v>
      </c>
      <c r="B8" s="1"/>
      <c r="C8" s="1"/>
      <c r="D8" s="1"/>
      <c r="E8" s="1"/>
      <c r="F8" s="1"/>
      <c r="G8" s="1"/>
      <c r="H8" s="79"/>
      <c r="I8" s="79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x14ac:dyDescent="0.25">
      <c r="A9" s="1"/>
      <c r="B9" s="1" t="s">
        <v>231</v>
      </c>
      <c r="C9" s="1">
        <v>2</v>
      </c>
      <c r="D9" s="1">
        <v>9785</v>
      </c>
      <c r="E9" s="1">
        <v>37</v>
      </c>
      <c r="F9" s="1">
        <f>IF(B9="MAL",E9,IF(E9&gt;=11,E9+variables!$B$1,11))</f>
        <v>38</v>
      </c>
      <c r="G9" s="2">
        <f>$BS9/F9</f>
        <v>0.47368421052631576</v>
      </c>
      <c r="H9" s="79">
        <v>18</v>
      </c>
      <c r="I9" s="79">
        <f>+H9+J9</f>
        <v>18</v>
      </c>
      <c r="J9" s="9"/>
      <c r="K9" s="9">
        <v>2021</v>
      </c>
      <c r="L9" s="9">
        <v>2021</v>
      </c>
      <c r="M9" s="9"/>
      <c r="N9" s="9"/>
      <c r="O9" s="9"/>
      <c r="P9" s="79">
        <f>+H9</f>
        <v>18</v>
      </c>
      <c r="Q9" s="9">
        <v>0</v>
      </c>
      <c r="R9" s="9"/>
      <c r="S9" s="9"/>
      <c r="T9" s="9"/>
      <c r="U9" s="1">
        <f>SUM(P9:T9)</f>
        <v>18</v>
      </c>
      <c r="V9" s="9"/>
      <c r="W9" s="9"/>
      <c r="X9" s="9"/>
      <c r="Y9" s="9"/>
      <c r="Z9" s="1">
        <f>SUM(U9:Y9)</f>
        <v>18</v>
      </c>
      <c r="AA9" s="9"/>
      <c r="AB9" s="9"/>
      <c r="AC9" s="9"/>
      <c r="AD9" s="9"/>
      <c r="AE9" s="1">
        <f>SUM(Z9:AD9)</f>
        <v>18</v>
      </c>
      <c r="AF9" s="9"/>
      <c r="AG9" s="9"/>
      <c r="AH9" s="9"/>
      <c r="AI9" s="9"/>
      <c r="AJ9" s="1">
        <f>SUM(AE9:AI9)</f>
        <v>18</v>
      </c>
      <c r="AK9" s="9"/>
      <c r="AL9" s="9"/>
      <c r="AM9" s="9"/>
      <c r="AN9" s="9"/>
      <c r="AO9" s="1">
        <f>SUM(AJ9:AN9)</f>
        <v>18</v>
      </c>
      <c r="AP9" s="9"/>
      <c r="AQ9" s="9"/>
      <c r="AR9" s="9"/>
      <c r="AS9" s="9"/>
      <c r="AT9" s="1">
        <f>SUM(AO9:AS9)</f>
        <v>18</v>
      </c>
      <c r="AU9" s="9"/>
      <c r="AV9" s="9"/>
      <c r="AW9" s="9"/>
      <c r="AX9" s="9"/>
      <c r="AY9" s="1">
        <f>SUM(AT9:AX9)</f>
        <v>18</v>
      </c>
      <c r="AZ9" s="9"/>
      <c r="BA9" s="9"/>
      <c r="BB9" s="9"/>
      <c r="BC9" s="9"/>
      <c r="BD9" s="1">
        <f>SUM(AY9:BC9)</f>
        <v>18</v>
      </c>
      <c r="BE9" s="9"/>
      <c r="BF9" s="9"/>
      <c r="BG9" s="9"/>
      <c r="BH9" s="9"/>
      <c r="BI9" s="1">
        <f>SUM(BD9:BH9)</f>
        <v>18</v>
      </c>
      <c r="BJ9" s="9"/>
      <c r="BK9" s="9"/>
      <c r="BL9" s="9"/>
      <c r="BM9" s="9"/>
      <c r="BN9" s="1">
        <f>SUM(BI9:BM9)</f>
        <v>18</v>
      </c>
      <c r="BO9" s="9"/>
      <c r="BP9" s="9"/>
      <c r="BQ9" s="9"/>
      <c r="BR9" s="9"/>
      <c r="BS9" s="1">
        <f>SUM(BN9:BR9)</f>
        <v>18</v>
      </c>
    </row>
    <row r="10" spans="1:71" x14ac:dyDescent="0.25">
      <c r="A10" s="1"/>
      <c r="B10" s="1"/>
      <c r="C10" s="1"/>
      <c r="D10" s="1"/>
      <c r="E10" s="1"/>
      <c r="F10" s="1"/>
      <c r="G10" s="2"/>
      <c r="H10" s="79"/>
      <c r="I10" s="79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18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>
        <f t="shared" si="2"/>
        <v>0</v>
      </c>
      <c r="U10" s="1">
        <f t="shared" si="2"/>
        <v>18</v>
      </c>
      <c r="V10" s="1">
        <f t="shared" si="2"/>
        <v>0</v>
      </c>
      <c r="W10" s="1">
        <f t="shared" si="2"/>
        <v>0</v>
      </c>
      <c r="X10" s="1">
        <f t="shared" si="2"/>
        <v>0</v>
      </c>
      <c r="Y10" s="1">
        <f t="shared" si="2"/>
        <v>0</v>
      </c>
      <c r="Z10" s="1">
        <f t="shared" si="2"/>
        <v>18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18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18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18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18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18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18</v>
      </c>
      <c r="BE10" s="1">
        <f t="shared" si="2"/>
        <v>0</v>
      </c>
      <c r="BF10" s="1">
        <f t="shared" si="2"/>
        <v>0</v>
      </c>
      <c r="BG10" s="1">
        <f t="shared" si="2"/>
        <v>0</v>
      </c>
      <c r="BH10" s="1">
        <f t="shared" si="2"/>
        <v>0</v>
      </c>
      <c r="BI10" s="1">
        <f t="shared" si="2"/>
        <v>18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18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18</v>
      </c>
    </row>
    <row r="11" spans="1:71" x14ac:dyDescent="0.25">
      <c r="A11" s="1"/>
      <c r="B11" s="1" t="s">
        <v>244</v>
      </c>
      <c r="C11" s="1">
        <f>COUNT(C9:C9)</f>
        <v>1</v>
      </c>
      <c r="D11" s="1"/>
      <c r="E11" s="1">
        <f>SUM(E9:E9)</f>
        <v>37</v>
      </c>
      <c r="F11" s="1">
        <f>SUM(F9:F9)</f>
        <v>38</v>
      </c>
      <c r="G11" s="2">
        <f>$BS10/F11</f>
        <v>0.47368421052631576</v>
      </c>
      <c r="H11" s="79"/>
      <c r="I11" s="79">
        <f>+H11+J11</f>
        <v>0</v>
      </c>
      <c r="J11" s="1"/>
      <c r="K11" s="1"/>
      <c r="L11" s="1"/>
      <c r="M11" s="1"/>
      <c r="N11" s="1"/>
      <c r="O11" s="1"/>
      <c r="P11" s="2">
        <f>P10/F11</f>
        <v>0.47368421052631576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0.47368421052631576</v>
      </c>
      <c r="V11" s="1"/>
      <c r="W11" s="1">
        <f>R11+W10</f>
        <v>0</v>
      </c>
      <c r="X11" s="1">
        <f>S11+X10</f>
        <v>0</v>
      </c>
      <c r="Y11" s="1">
        <f>T11+Y10</f>
        <v>0</v>
      </c>
      <c r="Z11" s="2">
        <f>Z10/F11</f>
        <v>0.47368421052631576</v>
      </c>
      <c r="AA11" s="1"/>
      <c r="AB11" s="1">
        <f>W11+AB10</f>
        <v>0</v>
      </c>
      <c r="AC11" s="1">
        <f>X11+AC10</f>
        <v>0</v>
      </c>
      <c r="AD11" s="1">
        <f>Y11+AD10</f>
        <v>0</v>
      </c>
      <c r="AE11" s="2">
        <f>AE10/F11</f>
        <v>0.47368421052631576</v>
      </c>
      <c r="AF11" s="1"/>
      <c r="AG11" s="1">
        <f>AB11+AG10</f>
        <v>0</v>
      </c>
      <c r="AH11" s="1">
        <f>AC11+AH10</f>
        <v>0</v>
      </c>
      <c r="AI11" s="1">
        <f>AD11+AI10</f>
        <v>0</v>
      </c>
      <c r="AJ11" s="2">
        <f>AJ10/F11</f>
        <v>0.47368421052631576</v>
      </c>
      <c r="AK11" s="1"/>
      <c r="AL11" s="1">
        <f>AG11+AL10</f>
        <v>0</v>
      </c>
      <c r="AM11" s="1">
        <f>AH11+AM10</f>
        <v>0</v>
      </c>
      <c r="AN11" s="1">
        <f>AI11+AN10</f>
        <v>0</v>
      </c>
      <c r="AO11" s="2">
        <f>AO10/F11</f>
        <v>0.47368421052631576</v>
      </c>
      <c r="AP11" s="1"/>
      <c r="AQ11" s="1">
        <f>AL11+AQ10</f>
        <v>0</v>
      </c>
      <c r="AR11" s="1">
        <f>AM11+AR10</f>
        <v>0</v>
      </c>
      <c r="AS11" s="1">
        <f>AN11+AS10</f>
        <v>0</v>
      </c>
      <c r="AT11" s="2">
        <f>AT10/F11</f>
        <v>0.47368421052631576</v>
      </c>
      <c r="AU11" s="1"/>
      <c r="AV11" s="1">
        <f>AQ11+AV10</f>
        <v>0</v>
      </c>
      <c r="AW11" s="1">
        <f>AR11+AW10</f>
        <v>0</v>
      </c>
      <c r="AX11" s="1">
        <f>AS11+AX10</f>
        <v>0</v>
      </c>
      <c r="AY11" s="2">
        <f>AY10/F11</f>
        <v>0.47368421052631576</v>
      </c>
      <c r="AZ11" s="1"/>
      <c r="BA11" s="1">
        <f>AV11+BA10</f>
        <v>0</v>
      </c>
      <c r="BB11" s="1">
        <f>AW11+BB10</f>
        <v>0</v>
      </c>
      <c r="BC11" s="1">
        <f>AX11+BC10</f>
        <v>0</v>
      </c>
      <c r="BD11" s="2">
        <f>BD10/F11</f>
        <v>0.47368421052631576</v>
      </c>
      <c r="BE11" s="1"/>
      <c r="BF11" s="1">
        <f>BA11+BF10</f>
        <v>0</v>
      </c>
      <c r="BG11" s="1">
        <f>BB11+BG10</f>
        <v>0</v>
      </c>
      <c r="BH11" s="1">
        <f>BC11+BH10</f>
        <v>0</v>
      </c>
      <c r="BI11" s="2">
        <f>BI10/F11</f>
        <v>0.47368421052631576</v>
      </c>
      <c r="BJ11" s="1"/>
      <c r="BK11" s="1">
        <f>BF11+BK10</f>
        <v>0</v>
      </c>
      <c r="BL11" s="1">
        <f>BG11+BL10</f>
        <v>0</v>
      </c>
      <c r="BM11" s="1">
        <f>BH11+BM10</f>
        <v>0</v>
      </c>
      <c r="BN11" s="2">
        <f>BN10/F11</f>
        <v>0.47368421052631576</v>
      </c>
      <c r="BO11" s="1"/>
      <c r="BP11" s="1">
        <f>BK11+BP10</f>
        <v>0</v>
      </c>
      <c r="BQ11" s="1">
        <f>BL11+BQ10</f>
        <v>0</v>
      </c>
      <c r="BR11" s="1">
        <f>BM11+BR10</f>
        <v>0</v>
      </c>
      <c r="BS11" s="2">
        <f>BS10/F11</f>
        <v>0.47368421052631576</v>
      </c>
    </row>
    <row r="12" spans="1:71" x14ac:dyDescent="0.25">
      <c r="G12" s="37"/>
      <c r="J12" s="31"/>
      <c r="K12" s="31"/>
      <c r="L12" s="31"/>
      <c r="M12" s="31"/>
      <c r="N12" s="31"/>
      <c r="O12" s="31"/>
      <c r="Q12" s="31"/>
      <c r="R12" s="31"/>
      <c r="S12" s="31"/>
      <c r="T12" s="31"/>
      <c r="V12" s="31"/>
      <c r="W12" s="31"/>
      <c r="X12" s="31"/>
      <c r="Y12" s="31"/>
      <c r="AA12" s="31"/>
      <c r="AB12" s="31"/>
      <c r="AC12" s="31"/>
      <c r="AD12" s="31"/>
      <c r="AF12" s="31"/>
      <c r="AG12" s="31"/>
      <c r="AH12" s="31"/>
      <c r="AI12" s="31"/>
      <c r="AK12" s="31"/>
      <c r="AL12" s="31"/>
      <c r="AM12" s="31"/>
      <c r="AN12" s="31"/>
      <c r="AP12" s="31"/>
      <c r="AQ12" s="31"/>
      <c r="AR12" s="31"/>
      <c r="AS12" s="31"/>
      <c r="AU12" s="31"/>
      <c r="AV12" s="31"/>
      <c r="AW12" s="31"/>
      <c r="AX12" s="31"/>
      <c r="AZ12" s="31"/>
      <c r="BA12" s="31"/>
      <c r="BB12" s="31"/>
      <c r="BC12" s="31"/>
      <c r="BE12" s="31"/>
      <c r="BF12" s="31"/>
      <c r="BG12" s="31"/>
      <c r="BH12" s="31"/>
      <c r="BJ12" s="31"/>
      <c r="BK12" s="31"/>
      <c r="BL12" s="31"/>
      <c r="BM12" s="31"/>
      <c r="BO12" s="31"/>
      <c r="BP12" s="31"/>
      <c r="BQ12" s="31"/>
      <c r="BR12" s="31"/>
    </row>
    <row r="13" spans="1:71" s="110" customFormat="1" x14ac:dyDescent="0.25">
      <c r="A13" s="106"/>
      <c r="B13" s="106" t="s">
        <v>82</v>
      </c>
      <c r="C13" s="106">
        <v>3</v>
      </c>
      <c r="D13" s="106">
        <v>10046</v>
      </c>
      <c r="E13" s="106">
        <v>23</v>
      </c>
      <c r="F13" s="106">
        <f>IF(B13="MAL",E13,IF(E13&gt;=11,E13+variables!$B$1,11))</f>
        <v>24</v>
      </c>
      <c r="G13" s="107">
        <f>$BS13/F13</f>
        <v>0.83333333333333337</v>
      </c>
      <c r="H13" s="108">
        <v>18</v>
      </c>
      <c r="I13" s="108">
        <f>+H13+J13</f>
        <v>18</v>
      </c>
      <c r="J13" s="109"/>
      <c r="K13" s="109">
        <v>2021</v>
      </c>
      <c r="L13" s="9">
        <v>2021</v>
      </c>
      <c r="M13" s="109">
        <v>1</v>
      </c>
      <c r="N13" s="109"/>
      <c r="O13" s="109">
        <v>1</v>
      </c>
      <c r="P13" s="108">
        <f>+H13+M13+N13+O13</f>
        <v>20</v>
      </c>
      <c r="Q13" s="109">
        <v>0</v>
      </c>
      <c r="R13" s="109"/>
      <c r="S13" s="109"/>
      <c r="T13" s="109"/>
      <c r="U13" s="106">
        <f>SUM(P13:T13)</f>
        <v>20</v>
      </c>
      <c r="V13" s="109"/>
      <c r="W13" s="109"/>
      <c r="X13" s="109"/>
      <c r="Y13" s="109"/>
      <c r="Z13" s="106">
        <f>SUM(U13:Y13)</f>
        <v>20</v>
      </c>
      <c r="AA13" s="109"/>
      <c r="AB13" s="109"/>
      <c r="AC13" s="109"/>
      <c r="AD13" s="109"/>
      <c r="AE13" s="106">
        <f>SUM(Z13:AD13)</f>
        <v>20</v>
      </c>
      <c r="AF13" s="109"/>
      <c r="AG13" s="109"/>
      <c r="AH13" s="109"/>
      <c r="AI13" s="109"/>
      <c r="AJ13" s="106">
        <f>SUM(AE13:AI13)</f>
        <v>20</v>
      </c>
      <c r="AK13" s="109"/>
      <c r="AL13" s="109"/>
      <c r="AM13" s="109"/>
      <c r="AN13" s="109"/>
      <c r="AO13" s="106">
        <f>SUM(AJ13:AN13)</f>
        <v>20</v>
      </c>
      <c r="AP13" s="109"/>
      <c r="AQ13" s="109"/>
      <c r="AR13" s="109"/>
      <c r="AS13" s="109"/>
      <c r="AT13" s="106">
        <f>SUM(AO13:AS13)</f>
        <v>20</v>
      </c>
      <c r="AU13" s="109"/>
      <c r="AV13" s="109"/>
      <c r="AW13" s="109"/>
      <c r="AX13" s="109"/>
      <c r="AY13" s="106">
        <f>SUM(AT13:AX13)</f>
        <v>20</v>
      </c>
      <c r="AZ13" s="109"/>
      <c r="BA13" s="109"/>
      <c r="BB13" s="109"/>
      <c r="BC13" s="109"/>
      <c r="BD13" s="106">
        <f>SUM(AY13:BC13)</f>
        <v>20</v>
      </c>
      <c r="BE13" s="109"/>
      <c r="BF13" s="109"/>
      <c r="BG13" s="109"/>
      <c r="BH13" s="109"/>
      <c r="BI13" s="106">
        <f>SUM(BD13:BH13)</f>
        <v>20</v>
      </c>
      <c r="BJ13" s="109"/>
      <c r="BK13" s="109"/>
      <c r="BL13" s="109"/>
      <c r="BM13" s="109"/>
      <c r="BN13" s="106">
        <f>SUM(BI13:BM13)</f>
        <v>20</v>
      </c>
      <c r="BO13" s="109"/>
      <c r="BP13" s="109"/>
      <c r="BQ13" s="109"/>
      <c r="BR13" s="109"/>
      <c r="BS13" s="106">
        <f>SUM(BN13:BR13)</f>
        <v>20</v>
      </c>
    </row>
    <row r="14" spans="1:71" x14ac:dyDescent="0.25">
      <c r="A14" s="1"/>
      <c r="B14" s="1"/>
      <c r="C14" s="1"/>
      <c r="D14" s="1"/>
      <c r="E14" s="1"/>
      <c r="F14" s="1"/>
      <c r="G14" s="1"/>
      <c r="H14" s="79"/>
      <c r="I14" s="79"/>
      <c r="J14" s="1"/>
      <c r="K14" s="1"/>
      <c r="L14" s="1"/>
      <c r="M14" s="1">
        <f>SUM(M13:M13)</f>
        <v>1</v>
      </c>
      <c r="N14" s="1">
        <f t="shared" ref="N14:BN14" si="3">SUM(N13:N13)</f>
        <v>0</v>
      </c>
      <c r="O14" s="1">
        <f t="shared" si="3"/>
        <v>1</v>
      </c>
      <c r="P14" s="1">
        <f t="shared" si="3"/>
        <v>20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20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20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20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20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20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20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20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20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20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20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20</v>
      </c>
    </row>
    <row r="15" spans="1:71" x14ac:dyDescent="0.25">
      <c r="A15" s="1"/>
      <c r="B15" s="1" t="s">
        <v>244</v>
      </c>
      <c r="C15" s="1">
        <f>COUNT(C13:C13)</f>
        <v>1</v>
      </c>
      <c r="D15" s="1"/>
      <c r="E15" s="1">
        <f>SUM(E13:E13)</f>
        <v>23</v>
      </c>
      <c r="F15" s="1">
        <f>SUM(F13:F13)</f>
        <v>24</v>
      </c>
      <c r="G15" s="2">
        <f>$BS14/F15</f>
        <v>0.83333333333333337</v>
      </c>
      <c r="H15" s="79"/>
      <c r="I15" s="79">
        <f>+H15+J15</f>
        <v>0</v>
      </c>
      <c r="J15" s="1">
        <f>SUM(J13:J13)</f>
        <v>0</v>
      </c>
      <c r="K15" s="1"/>
      <c r="L15" s="1"/>
      <c r="M15" s="1"/>
      <c r="N15" s="1"/>
      <c r="O15" s="1"/>
      <c r="P15" s="2">
        <f>P14/F15</f>
        <v>0.83333333333333337</v>
      </c>
      <c r="Q15" s="1"/>
      <c r="R15" s="1">
        <f>M14+R14</f>
        <v>1</v>
      </c>
      <c r="S15" s="1">
        <f>N14+S14</f>
        <v>0</v>
      </c>
      <c r="T15" s="1">
        <f>O14+T14</f>
        <v>1</v>
      </c>
      <c r="U15" s="2">
        <f>U14/F15</f>
        <v>0.83333333333333337</v>
      </c>
      <c r="V15" s="1"/>
      <c r="W15" s="1">
        <f>R15+W14</f>
        <v>1</v>
      </c>
      <c r="X15" s="1">
        <f>S15+X14</f>
        <v>0</v>
      </c>
      <c r="Y15" s="1">
        <f>T15+Y14</f>
        <v>1</v>
      </c>
      <c r="Z15" s="2">
        <f>Z14/F15</f>
        <v>0.83333333333333337</v>
      </c>
      <c r="AA15" s="1"/>
      <c r="AB15" s="1">
        <f>W15+AB14</f>
        <v>1</v>
      </c>
      <c r="AC15" s="1">
        <f>X15+AC14</f>
        <v>0</v>
      </c>
      <c r="AD15" s="1">
        <f>Y15+AD14</f>
        <v>1</v>
      </c>
      <c r="AE15" s="2">
        <f>AE14/F15</f>
        <v>0.83333333333333337</v>
      </c>
      <c r="AF15" s="1"/>
      <c r="AG15" s="1">
        <f>AB15+AG14</f>
        <v>1</v>
      </c>
      <c r="AH15" s="1">
        <f>AC15+AH14</f>
        <v>0</v>
      </c>
      <c r="AI15" s="1">
        <f>AD15+AI14</f>
        <v>1</v>
      </c>
      <c r="AJ15" s="2">
        <f>AJ14/F15</f>
        <v>0.83333333333333337</v>
      </c>
      <c r="AK15" s="1"/>
      <c r="AL15" s="1">
        <f>AG15+AL14</f>
        <v>1</v>
      </c>
      <c r="AM15" s="1">
        <f>AH15+AM14</f>
        <v>0</v>
      </c>
      <c r="AN15" s="1">
        <f>AI15+AN14</f>
        <v>1</v>
      </c>
      <c r="AO15" s="2">
        <f>AO14/F15</f>
        <v>0.83333333333333337</v>
      </c>
      <c r="AP15" s="1"/>
      <c r="AQ15" s="1">
        <f>AL15+AQ14</f>
        <v>1</v>
      </c>
      <c r="AR15" s="1">
        <f>AM15+AR14</f>
        <v>0</v>
      </c>
      <c r="AS15" s="1">
        <f>AN15+AS14</f>
        <v>1</v>
      </c>
      <c r="AT15" s="2">
        <f>AT14/F15</f>
        <v>0.83333333333333337</v>
      </c>
      <c r="AU15" s="1"/>
      <c r="AV15" s="1">
        <f>AQ15+AV14</f>
        <v>1</v>
      </c>
      <c r="AW15" s="1">
        <f>AR15+AW14</f>
        <v>0</v>
      </c>
      <c r="AX15" s="1">
        <f>AS15+AX14</f>
        <v>1</v>
      </c>
      <c r="AY15" s="2">
        <f>AY14/F15</f>
        <v>0.83333333333333337</v>
      </c>
      <c r="AZ15" s="1"/>
      <c r="BA15" s="1">
        <f>AV15+BA14</f>
        <v>1</v>
      </c>
      <c r="BB15" s="1">
        <f>AW15+BB14</f>
        <v>0</v>
      </c>
      <c r="BC15" s="1">
        <f>AX15+BC14</f>
        <v>1</v>
      </c>
      <c r="BD15" s="2">
        <f>BD14/F15</f>
        <v>0.83333333333333337</v>
      </c>
      <c r="BE15" s="1"/>
      <c r="BF15" s="1">
        <f>BA15+BF14</f>
        <v>1</v>
      </c>
      <c r="BG15" s="1">
        <f>BB15+BG14</f>
        <v>0</v>
      </c>
      <c r="BH15" s="1">
        <f>BC15+BH14</f>
        <v>1</v>
      </c>
      <c r="BI15" s="2">
        <f>BI14/F15</f>
        <v>0.83333333333333337</v>
      </c>
      <c r="BJ15" s="1"/>
      <c r="BK15" s="1">
        <f>BF15+BK14</f>
        <v>1</v>
      </c>
      <c r="BL15" s="1">
        <f>BG15+BL14</f>
        <v>0</v>
      </c>
      <c r="BM15" s="1">
        <f>BH15+BM14</f>
        <v>1</v>
      </c>
      <c r="BN15" s="2">
        <f>BN14/F15</f>
        <v>0.83333333333333337</v>
      </c>
      <c r="BO15" s="1"/>
      <c r="BP15" s="1">
        <f>BK15+BP14</f>
        <v>1</v>
      </c>
      <c r="BQ15" s="1">
        <f>BL15+BQ14</f>
        <v>0</v>
      </c>
      <c r="BR15" s="1">
        <f>BM15+BR14</f>
        <v>1</v>
      </c>
      <c r="BS15" s="2">
        <f>BS14/F15</f>
        <v>0.83333333333333337</v>
      </c>
    </row>
    <row r="17" spans="1:71" x14ac:dyDescent="0.25">
      <c r="A17" s="20" t="s">
        <v>280</v>
      </c>
      <c r="B17" s="1"/>
      <c r="C17" s="1"/>
      <c r="D17" s="1"/>
      <c r="E17" s="1"/>
      <c r="F17" s="1"/>
      <c r="G17" s="2"/>
      <c r="H17" s="79"/>
      <c r="I17" s="79"/>
      <c r="J17" s="9"/>
      <c r="K17" s="9">
        <v>2021</v>
      </c>
      <c r="L17" s="9">
        <v>2021</v>
      </c>
      <c r="M17" s="9"/>
      <c r="N17" s="9"/>
      <c r="O17" s="9"/>
      <c r="P17" s="79">
        <f>+H17</f>
        <v>0</v>
      </c>
      <c r="Q17" s="9"/>
      <c r="R17" s="9"/>
      <c r="S17" s="9"/>
      <c r="T17" s="9"/>
      <c r="U17" s="79">
        <f>+SUM(P17:T17)</f>
        <v>0</v>
      </c>
      <c r="V17" s="9"/>
      <c r="W17" s="9"/>
      <c r="X17" s="9"/>
      <c r="Y17" s="9"/>
      <c r="Z17" s="1">
        <f t="shared" ref="Z17:Z25" si="4">SUM(U17:Y17)</f>
        <v>0</v>
      </c>
      <c r="AA17" s="9"/>
      <c r="AB17" s="9"/>
      <c r="AC17" s="9"/>
      <c r="AD17" s="9"/>
      <c r="AE17" s="1">
        <f t="shared" ref="AE17:AE25" si="5">SUM(Z17:AD17)</f>
        <v>0</v>
      </c>
      <c r="AF17" s="9"/>
      <c r="AG17" s="9"/>
      <c r="AH17" s="9"/>
      <c r="AI17" s="9"/>
      <c r="AJ17" s="1">
        <f t="shared" ref="AJ17:AJ25" si="6">SUM(AE17:AI17)</f>
        <v>0</v>
      </c>
      <c r="AK17" s="9"/>
      <c r="AL17" s="9"/>
      <c r="AM17" s="9"/>
      <c r="AN17" s="9"/>
      <c r="AO17" s="1">
        <f t="shared" ref="AO17:AO25" si="7">SUM(AJ17:AN17)</f>
        <v>0</v>
      </c>
      <c r="AP17" s="9"/>
      <c r="AQ17" s="9"/>
      <c r="AR17" s="9"/>
      <c r="AS17" s="9"/>
      <c r="AT17" s="1">
        <f t="shared" ref="AT17:AT25" si="8">SUM(AO17:AS17)</f>
        <v>0</v>
      </c>
      <c r="AU17" s="9"/>
      <c r="AV17" s="9"/>
      <c r="AW17" s="9"/>
      <c r="AX17" s="9"/>
      <c r="AY17" s="1">
        <f t="shared" ref="AY17:AY25" si="9">SUM(AT17:AX17)</f>
        <v>0</v>
      </c>
      <c r="AZ17" s="9"/>
      <c r="BA17" s="9"/>
      <c r="BB17" s="9"/>
      <c r="BC17" s="9"/>
      <c r="BD17" s="1">
        <f t="shared" ref="BD17:BD25" si="10">SUM(AY17:BC17)</f>
        <v>0</v>
      </c>
      <c r="BE17" s="9"/>
      <c r="BF17" s="9"/>
      <c r="BG17" s="9"/>
      <c r="BH17" s="9"/>
      <c r="BI17" s="1">
        <f t="shared" ref="BI17:BI25" si="11">SUM(BD17:BH17)</f>
        <v>0</v>
      </c>
      <c r="BJ17" s="9"/>
      <c r="BK17" s="9"/>
      <c r="BL17" s="9"/>
      <c r="BM17" s="9"/>
      <c r="BN17" s="1">
        <f t="shared" ref="BN17:BN25" si="12">SUM(BI17:BM17)</f>
        <v>0</v>
      </c>
      <c r="BO17" s="9"/>
      <c r="BP17" s="9"/>
      <c r="BQ17" s="9"/>
      <c r="BR17" s="9"/>
      <c r="BS17" s="1">
        <f t="shared" ref="BS17:BS25" si="13">SUM(BN17:BR17)</f>
        <v>0</v>
      </c>
    </row>
    <row r="18" spans="1:71" s="110" customFormat="1" x14ac:dyDescent="0.25">
      <c r="A18" s="106"/>
      <c r="B18" s="106" t="s">
        <v>69</v>
      </c>
      <c r="C18" s="106">
        <v>2</v>
      </c>
      <c r="D18" s="106">
        <v>549</v>
      </c>
      <c r="E18" s="106">
        <v>38</v>
      </c>
      <c r="F18" s="106">
        <f>IF(B18="MAL",E18,IF(E18&gt;=11,E18+variables!$B$1,11))</f>
        <v>39</v>
      </c>
      <c r="G18" s="107">
        <f t="shared" ref="G18:G25" si="14">$BS18/F18</f>
        <v>0.74358974358974361</v>
      </c>
      <c r="H18" s="108">
        <v>20</v>
      </c>
      <c r="I18" s="108">
        <f t="shared" ref="I18:I25" si="15">+H18+J18</f>
        <v>20</v>
      </c>
      <c r="J18" s="109"/>
      <c r="K18" s="109">
        <v>2021</v>
      </c>
      <c r="L18" s="9">
        <v>2021</v>
      </c>
      <c r="M18" s="109"/>
      <c r="N18" s="109"/>
      <c r="O18" s="109"/>
      <c r="P18" s="108">
        <f>+H18+SUM(M18:O18)</f>
        <v>20</v>
      </c>
      <c r="Q18" s="109"/>
      <c r="R18" s="109"/>
      <c r="S18" s="109"/>
      <c r="T18" s="109"/>
      <c r="U18" s="108">
        <f t="shared" ref="U18:U25" si="16">+SUM(P18:T18)</f>
        <v>20</v>
      </c>
      <c r="V18" s="109"/>
      <c r="W18" s="109"/>
      <c r="X18" s="109"/>
      <c r="Y18" s="109"/>
      <c r="Z18" s="106">
        <f t="shared" si="4"/>
        <v>20</v>
      </c>
      <c r="AA18" s="109"/>
      <c r="AB18" s="109"/>
      <c r="AC18" s="109"/>
      <c r="AD18" s="109"/>
      <c r="AE18" s="106">
        <f t="shared" si="5"/>
        <v>20</v>
      </c>
      <c r="AF18" s="109"/>
      <c r="AG18" s="109"/>
      <c r="AH18" s="109"/>
      <c r="AI18" s="109"/>
      <c r="AJ18" s="106">
        <f t="shared" si="6"/>
        <v>20</v>
      </c>
      <c r="AK18" s="109"/>
      <c r="AL18" s="109"/>
      <c r="AM18" s="109"/>
      <c r="AN18" s="109"/>
      <c r="AO18" s="106">
        <f t="shared" si="7"/>
        <v>20</v>
      </c>
      <c r="AP18" s="109"/>
      <c r="AQ18" s="109"/>
      <c r="AR18" s="109"/>
      <c r="AS18" s="109"/>
      <c r="AT18" s="106">
        <f t="shared" si="8"/>
        <v>20</v>
      </c>
      <c r="AU18" s="109"/>
      <c r="AV18" s="109">
        <v>1</v>
      </c>
      <c r="AW18" s="109">
        <v>8</v>
      </c>
      <c r="AX18" s="109"/>
      <c r="AY18" s="106">
        <f t="shared" si="9"/>
        <v>29</v>
      </c>
      <c r="AZ18" s="109"/>
      <c r="BA18" s="109"/>
      <c r="BB18" s="109"/>
      <c r="BC18" s="109"/>
      <c r="BD18" s="106">
        <f t="shared" si="10"/>
        <v>29</v>
      </c>
      <c r="BE18" s="109"/>
      <c r="BF18" s="109"/>
      <c r="BG18" s="109"/>
      <c r="BH18" s="109"/>
      <c r="BI18" s="106">
        <f t="shared" si="11"/>
        <v>29</v>
      </c>
      <c r="BJ18" s="109"/>
      <c r="BK18" s="109"/>
      <c r="BL18" s="109"/>
      <c r="BM18" s="109"/>
      <c r="BN18" s="106">
        <f t="shared" si="12"/>
        <v>29</v>
      </c>
      <c r="BO18" s="109"/>
      <c r="BP18" s="109"/>
      <c r="BQ18" s="109"/>
      <c r="BR18" s="109"/>
      <c r="BS18" s="106">
        <f t="shared" si="13"/>
        <v>29</v>
      </c>
    </row>
    <row r="19" spans="1:71" x14ac:dyDescent="0.25">
      <c r="A19" s="1"/>
      <c r="B19" s="1" t="s">
        <v>302</v>
      </c>
      <c r="C19" s="1">
        <v>6</v>
      </c>
      <c r="D19" s="1">
        <v>9907</v>
      </c>
      <c r="E19" s="1">
        <v>20</v>
      </c>
      <c r="F19" s="1">
        <f>IF(B19="MAL",E19,IF(E19&gt;=11,E19+variables!$B$1,11))</f>
        <v>21</v>
      </c>
      <c r="G19" s="2">
        <f t="shared" si="14"/>
        <v>0.95238095238095233</v>
      </c>
      <c r="H19" s="79">
        <v>6</v>
      </c>
      <c r="I19" s="79">
        <f t="shared" si="15"/>
        <v>7</v>
      </c>
      <c r="J19" s="9">
        <v>1</v>
      </c>
      <c r="K19" s="9">
        <v>2021</v>
      </c>
      <c r="L19" s="9">
        <v>2021</v>
      </c>
      <c r="M19" s="9"/>
      <c r="N19" s="9"/>
      <c r="O19" s="9"/>
      <c r="P19" s="79">
        <f t="shared" ref="P19:P25" si="17">+H19+SUM(M19:O19)</f>
        <v>6</v>
      </c>
      <c r="Q19" s="9">
        <v>1</v>
      </c>
      <c r="R19" s="9"/>
      <c r="S19" s="9">
        <v>1</v>
      </c>
      <c r="T19" s="9"/>
      <c r="U19" s="79">
        <f t="shared" si="16"/>
        <v>8</v>
      </c>
      <c r="V19" s="9"/>
      <c r="W19" s="9"/>
      <c r="X19" s="9">
        <v>11</v>
      </c>
      <c r="Y19" s="9"/>
      <c r="Z19" s="1">
        <f t="shared" si="4"/>
        <v>19</v>
      </c>
      <c r="AA19" s="9"/>
      <c r="AB19" s="9"/>
      <c r="AC19" s="9"/>
      <c r="AD19" s="9"/>
      <c r="AE19" s="1">
        <f t="shared" si="5"/>
        <v>19</v>
      </c>
      <c r="AF19" s="9"/>
      <c r="AG19" s="9"/>
      <c r="AH19" s="9"/>
      <c r="AI19" s="9"/>
      <c r="AJ19" s="1">
        <f t="shared" si="6"/>
        <v>19</v>
      </c>
      <c r="AK19" s="9"/>
      <c r="AL19" s="9"/>
      <c r="AM19" s="9"/>
      <c r="AN19" s="9"/>
      <c r="AO19" s="1">
        <f t="shared" si="7"/>
        <v>19</v>
      </c>
      <c r="AP19" s="9"/>
      <c r="AQ19" s="9"/>
      <c r="AR19" s="9"/>
      <c r="AS19" s="9"/>
      <c r="AT19" s="1">
        <f t="shared" si="8"/>
        <v>19</v>
      </c>
      <c r="AU19" s="9"/>
      <c r="AV19" s="9">
        <v>1</v>
      </c>
      <c r="AW19" s="9"/>
      <c r="AX19" s="9"/>
      <c r="AY19" s="1">
        <f t="shared" si="9"/>
        <v>20</v>
      </c>
      <c r="AZ19" s="9"/>
      <c r="BA19" s="9"/>
      <c r="BB19" s="9"/>
      <c r="BC19" s="9"/>
      <c r="BD19" s="1">
        <f t="shared" si="10"/>
        <v>20</v>
      </c>
      <c r="BE19" s="9"/>
      <c r="BF19" s="9"/>
      <c r="BG19" s="9"/>
      <c r="BH19" s="9"/>
      <c r="BI19" s="1">
        <f t="shared" si="11"/>
        <v>20</v>
      </c>
      <c r="BJ19" s="9"/>
      <c r="BK19" s="9"/>
      <c r="BL19" s="9"/>
      <c r="BM19" s="9"/>
      <c r="BN19" s="1">
        <f t="shared" si="12"/>
        <v>20</v>
      </c>
      <c r="BO19" s="9"/>
      <c r="BP19" s="9"/>
      <c r="BQ19" s="9"/>
      <c r="BR19" s="9"/>
      <c r="BS19" s="1">
        <f t="shared" si="13"/>
        <v>20</v>
      </c>
    </row>
    <row r="20" spans="1:71" s="218" customFormat="1" x14ac:dyDescent="0.25">
      <c r="A20" s="214"/>
      <c r="B20" s="214" t="s">
        <v>238</v>
      </c>
      <c r="C20" s="214">
        <v>10</v>
      </c>
      <c r="D20" s="214">
        <v>9399</v>
      </c>
      <c r="E20" s="214">
        <v>70</v>
      </c>
      <c r="F20" s="214">
        <f>IF(B20="MAL",E20,IF(E20&gt;=11,E20+variables!$B$1,11))</f>
        <v>71</v>
      </c>
      <c r="G20" s="215">
        <f t="shared" si="14"/>
        <v>1.0140845070422535</v>
      </c>
      <c r="H20" s="216">
        <v>45</v>
      </c>
      <c r="I20" s="216">
        <f t="shared" si="15"/>
        <v>57</v>
      </c>
      <c r="J20" s="217">
        <v>12</v>
      </c>
      <c r="K20" s="217">
        <v>2021</v>
      </c>
      <c r="L20" s="217">
        <v>2021</v>
      </c>
      <c r="M20" s="217"/>
      <c r="N20" s="217"/>
      <c r="O20" s="217"/>
      <c r="P20" s="216">
        <f t="shared" si="17"/>
        <v>45</v>
      </c>
      <c r="Q20" s="217">
        <v>10</v>
      </c>
      <c r="R20" s="217">
        <v>6</v>
      </c>
      <c r="S20" s="217">
        <v>11</v>
      </c>
      <c r="T20" s="217"/>
      <c r="U20" s="216">
        <f t="shared" si="16"/>
        <v>72</v>
      </c>
      <c r="V20" s="217"/>
      <c r="W20" s="217"/>
      <c r="X20" s="217"/>
      <c r="Y20" s="217"/>
      <c r="Z20" s="214">
        <f t="shared" si="4"/>
        <v>72</v>
      </c>
      <c r="AA20" s="217"/>
      <c r="AB20" s="217"/>
      <c r="AC20" s="217"/>
      <c r="AD20" s="217"/>
      <c r="AE20" s="214">
        <f t="shared" si="5"/>
        <v>72</v>
      </c>
      <c r="AF20" s="217"/>
      <c r="AG20" s="217"/>
      <c r="AH20" s="217"/>
      <c r="AI20" s="217"/>
      <c r="AJ20" s="214">
        <f t="shared" si="6"/>
        <v>72</v>
      </c>
      <c r="AK20" s="217"/>
      <c r="AL20" s="217"/>
      <c r="AM20" s="217"/>
      <c r="AN20" s="217"/>
      <c r="AO20" s="214">
        <f t="shared" si="7"/>
        <v>72</v>
      </c>
      <c r="AP20" s="217"/>
      <c r="AQ20" s="217"/>
      <c r="AR20" s="217"/>
      <c r="AS20" s="217"/>
      <c r="AT20" s="214">
        <f t="shared" si="8"/>
        <v>72</v>
      </c>
      <c r="AU20" s="217"/>
      <c r="AV20" s="217"/>
      <c r="AW20" s="217"/>
      <c r="AX20" s="217"/>
      <c r="AY20" s="214">
        <f t="shared" si="9"/>
        <v>72</v>
      </c>
      <c r="AZ20" s="217"/>
      <c r="BA20" s="217"/>
      <c r="BB20" s="217"/>
      <c r="BC20" s="217"/>
      <c r="BD20" s="214">
        <f t="shared" si="10"/>
        <v>72</v>
      </c>
      <c r="BE20" s="217"/>
      <c r="BF20" s="217"/>
      <c r="BG20" s="217"/>
      <c r="BH20" s="217"/>
      <c r="BI20" s="214">
        <f t="shared" si="11"/>
        <v>72</v>
      </c>
      <c r="BJ20" s="217"/>
      <c r="BK20" s="217"/>
      <c r="BL20" s="217"/>
      <c r="BM20" s="217"/>
      <c r="BN20" s="214">
        <f t="shared" si="12"/>
        <v>72</v>
      </c>
      <c r="BO20" s="217"/>
      <c r="BP20" s="217"/>
      <c r="BQ20" s="217"/>
      <c r="BR20" s="217"/>
      <c r="BS20" s="214">
        <f t="shared" si="13"/>
        <v>72</v>
      </c>
    </row>
    <row r="21" spans="1:71" s="237" customFormat="1" x14ac:dyDescent="0.25">
      <c r="A21" s="232"/>
      <c r="B21" s="232" t="s">
        <v>303</v>
      </c>
      <c r="C21" s="232">
        <v>11</v>
      </c>
      <c r="D21" s="232">
        <v>9400</v>
      </c>
      <c r="E21" s="232">
        <v>60</v>
      </c>
      <c r="F21" s="232">
        <f>IF(B21="MAL",E21,IF(E21&gt;=11,E21+variables!$B$1,11))</f>
        <v>61</v>
      </c>
      <c r="G21" s="234">
        <f t="shared" si="14"/>
        <v>1</v>
      </c>
      <c r="H21" s="236">
        <v>58</v>
      </c>
      <c r="I21" s="236">
        <f t="shared" si="15"/>
        <v>59</v>
      </c>
      <c r="J21" s="235">
        <v>1</v>
      </c>
      <c r="K21" s="235">
        <v>2021</v>
      </c>
      <c r="L21" s="235">
        <v>2021</v>
      </c>
      <c r="M21" s="235"/>
      <c r="N21" s="235"/>
      <c r="O21" s="235"/>
      <c r="P21" s="236">
        <f t="shared" si="17"/>
        <v>58</v>
      </c>
      <c r="Q21" s="235"/>
      <c r="R21" s="235"/>
      <c r="S21" s="235"/>
      <c r="T21" s="235"/>
      <c r="U21" s="236">
        <f t="shared" si="16"/>
        <v>58</v>
      </c>
      <c r="V21" s="235">
        <v>1</v>
      </c>
      <c r="W21" s="235"/>
      <c r="X21" s="235">
        <v>1</v>
      </c>
      <c r="Y21" s="235"/>
      <c r="Z21" s="232">
        <f t="shared" si="4"/>
        <v>60</v>
      </c>
      <c r="AA21" s="235"/>
      <c r="AB21" s="235"/>
      <c r="AC21" s="235"/>
      <c r="AD21" s="235">
        <v>1</v>
      </c>
      <c r="AE21" s="232">
        <f t="shared" si="5"/>
        <v>61</v>
      </c>
      <c r="AF21" s="235"/>
      <c r="AG21" s="235"/>
      <c r="AH21" s="235"/>
      <c r="AI21" s="235"/>
      <c r="AJ21" s="232">
        <f t="shared" si="6"/>
        <v>61</v>
      </c>
      <c r="AK21" s="235"/>
      <c r="AL21" s="235"/>
      <c r="AM21" s="235"/>
      <c r="AN21" s="235"/>
      <c r="AO21" s="232">
        <f t="shared" si="7"/>
        <v>61</v>
      </c>
      <c r="AP21" s="235"/>
      <c r="AQ21" s="235"/>
      <c r="AR21" s="235"/>
      <c r="AS21" s="235"/>
      <c r="AT21" s="232">
        <f t="shared" si="8"/>
        <v>61</v>
      </c>
      <c r="AU21" s="235"/>
      <c r="AV21" s="235"/>
      <c r="AW21" s="235"/>
      <c r="AX21" s="235"/>
      <c r="AY21" s="232">
        <f t="shared" si="9"/>
        <v>61</v>
      </c>
      <c r="AZ21" s="235"/>
      <c r="BA21" s="235"/>
      <c r="BB21" s="235"/>
      <c r="BC21" s="235"/>
      <c r="BD21" s="232">
        <f t="shared" si="10"/>
        <v>61</v>
      </c>
      <c r="BE21" s="235"/>
      <c r="BF21" s="235"/>
      <c r="BG21" s="235"/>
      <c r="BH21" s="235"/>
      <c r="BI21" s="232">
        <f t="shared" si="11"/>
        <v>61</v>
      </c>
      <c r="BJ21" s="235"/>
      <c r="BK21" s="235"/>
      <c r="BL21" s="235"/>
      <c r="BM21" s="235"/>
      <c r="BN21" s="232">
        <f t="shared" si="12"/>
        <v>61</v>
      </c>
      <c r="BO21" s="235"/>
      <c r="BP21" s="235"/>
      <c r="BQ21" s="235"/>
      <c r="BR21" s="235"/>
      <c r="BS21" s="232">
        <f t="shared" si="13"/>
        <v>61</v>
      </c>
    </row>
    <row r="22" spans="1:71" x14ac:dyDescent="0.25">
      <c r="A22" s="1"/>
      <c r="B22" s="1" t="s">
        <v>239</v>
      </c>
      <c r="C22" s="1">
        <v>13</v>
      </c>
      <c r="D22" s="1">
        <v>9972</v>
      </c>
      <c r="E22" s="1">
        <v>62</v>
      </c>
      <c r="F22" s="1">
        <f>IF(B22="MAL",E22,IF(E22&gt;=11,E22+variables!$B$1,11))</f>
        <v>63</v>
      </c>
      <c r="G22" s="2">
        <f t="shared" si="14"/>
        <v>0.95238095238095233</v>
      </c>
      <c r="H22" s="79">
        <v>30</v>
      </c>
      <c r="I22" s="79">
        <f t="shared" si="15"/>
        <v>35</v>
      </c>
      <c r="J22" s="9">
        <v>5</v>
      </c>
      <c r="K22" s="9">
        <v>2021</v>
      </c>
      <c r="L22" s="9">
        <v>2021</v>
      </c>
      <c r="M22" s="9"/>
      <c r="N22" s="9"/>
      <c r="O22" s="9"/>
      <c r="P22" s="79">
        <f t="shared" si="17"/>
        <v>30</v>
      </c>
      <c r="Q22" s="9">
        <v>2</v>
      </c>
      <c r="R22" s="9"/>
      <c r="S22" s="9"/>
      <c r="T22" s="9"/>
      <c r="U22" s="79">
        <f t="shared" si="16"/>
        <v>32</v>
      </c>
      <c r="V22" s="9">
        <v>2</v>
      </c>
      <c r="W22" s="9"/>
      <c r="X22" s="9"/>
      <c r="Y22" s="9"/>
      <c r="Z22" s="1">
        <f t="shared" si="4"/>
        <v>34</v>
      </c>
      <c r="AA22" s="9"/>
      <c r="AB22" s="9"/>
      <c r="AC22" s="9">
        <v>22</v>
      </c>
      <c r="AD22" s="9">
        <v>4</v>
      </c>
      <c r="AE22" s="1">
        <f t="shared" si="5"/>
        <v>60</v>
      </c>
      <c r="AF22" s="9"/>
      <c r="AG22" s="9"/>
      <c r="AH22" s="9"/>
      <c r="AI22" s="9"/>
      <c r="AJ22" s="1">
        <f t="shared" si="6"/>
        <v>60</v>
      </c>
      <c r="AK22" s="9"/>
      <c r="AL22" s="9"/>
      <c r="AM22" s="9"/>
      <c r="AN22" s="9"/>
      <c r="AO22" s="1">
        <f t="shared" si="7"/>
        <v>60</v>
      </c>
      <c r="AP22" s="9"/>
      <c r="AQ22" s="9"/>
      <c r="AR22" s="9"/>
      <c r="AS22" s="9"/>
      <c r="AT22" s="1">
        <f t="shared" si="8"/>
        <v>60</v>
      </c>
      <c r="AU22" s="9"/>
      <c r="AV22" s="9"/>
      <c r="AW22" s="9"/>
      <c r="AX22" s="9"/>
      <c r="AY22" s="1">
        <f t="shared" si="9"/>
        <v>60</v>
      </c>
      <c r="AZ22" s="9"/>
      <c r="BA22" s="9"/>
      <c r="BB22" s="9"/>
      <c r="BC22" s="9"/>
      <c r="BD22" s="1">
        <f t="shared" si="10"/>
        <v>60</v>
      </c>
      <c r="BE22" s="9"/>
      <c r="BF22" s="9"/>
      <c r="BG22" s="9"/>
      <c r="BH22" s="9"/>
      <c r="BI22" s="1">
        <f t="shared" si="11"/>
        <v>60</v>
      </c>
      <c r="BJ22" s="9"/>
      <c r="BK22" s="9"/>
      <c r="BL22" s="9"/>
      <c r="BM22" s="9"/>
      <c r="BN22" s="1">
        <f t="shared" si="12"/>
        <v>60</v>
      </c>
      <c r="BO22" s="9"/>
      <c r="BP22" s="9"/>
      <c r="BQ22" s="9"/>
      <c r="BR22" s="9"/>
      <c r="BS22" s="1">
        <f t="shared" si="13"/>
        <v>60</v>
      </c>
    </row>
    <row r="23" spans="1:71" s="110" customFormat="1" x14ac:dyDescent="0.25">
      <c r="A23" s="106"/>
      <c r="B23" s="106" t="s">
        <v>279</v>
      </c>
      <c r="C23" s="106">
        <v>14</v>
      </c>
      <c r="D23" s="106">
        <v>1433</v>
      </c>
      <c r="E23" s="106">
        <v>40</v>
      </c>
      <c r="F23" s="106">
        <f>IF(B23="MAL",E23,IF(E23&gt;=11,E23+variables!$B$1,11))</f>
        <v>41</v>
      </c>
      <c r="G23" s="107">
        <f t="shared" si="14"/>
        <v>0.78048780487804881</v>
      </c>
      <c r="H23" s="108">
        <v>21</v>
      </c>
      <c r="I23" s="108">
        <f t="shared" si="15"/>
        <v>21</v>
      </c>
      <c r="J23" s="109"/>
      <c r="K23" s="109">
        <v>2021</v>
      </c>
      <c r="L23" s="9">
        <v>2021</v>
      </c>
      <c r="M23" s="109"/>
      <c r="N23" s="109"/>
      <c r="O23" s="109"/>
      <c r="P23" s="108">
        <f t="shared" si="17"/>
        <v>21</v>
      </c>
      <c r="Q23" s="109"/>
      <c r="R23" s="109"/>
      <c r="S23" s="109"/>
      <c r="T23" s="109"/>
      <c r="U23" s="108">
        <f t="shared" si="16"/>
        <v>21</v>
      </c>
      <c r="V23" s="109"/>
      <c r="W23" s="109"/>
      <c r="X23" s="109">
        <v>9</v>
      </c>
      <c r="Y23" s="109">
        <v>2</v>
      </c>
      <c r="Z23" s="106">
        <f t="shared" si="4"/>
        <v>32</v>
      </c>
      <c r="AA23" s="109"/>
      <c r="AB23" s="109"/>
      <c r="AC23" s="109"/>
      <c r="AD23" s="109"/>
      <c r="AE23" s="106">
        <f t="shared" si="5"/>
        <v>32</v>
      </c>
      <c r="AF23" s="109"/>
      <c r="AG23" s="109"/>
      <c r="AH23" s="109"/>
      <c r="AI23" s="109"/>
      <c r="AJ23" s="106">
        <f t="shared" si="6"/>
        <v>32</v>
      </c>
      <c r="AK23" s="109"/>
      <c r="AL23" s="109"/>
      <c r="AM23" s="109"/>
      <c r="AN23" s="109"/>
      <c r="AO23" s="106">
        <f t="shared" si="7"/>
        <v>32</v>
      </c>
      <c r="AP23" s="109"/>
      <c r="AQ23" s="109"/>
      <c r="AR23" s="109"/>
      <c r="AS23" s="109"/>
      <c r="AT23" s="106">
        <f t="shared" si="8"/>
        <v>32</v>
      </c>
      <c r="AU23" s="109"/>
      <c r="AV23" s="109"/>
      <c r="AW23" s="109"/>
      <c r="AX23" s="109"/>
      <c r="AY23" s="106">
        <f t="shared" si="9"/>
        <v>32</v>
      </c>
      <c r="AZ23" s="109"/>
      <c r="BA23" s="109"/>
      <c r="BB23" s="109"/>
      <c r="BC23" s="109"/>
      <c r="BD23" s="106">
        <f t="shared" si="10"/>
        <v>32</v>
      </c>
      <c r="BE23" s="109"/>
      <c r="BF23" s="109"/>
      <c r="BG23" s="109"/>
      <c r="BH23" s="109"/>
      <c r="BI23" s="106">
        <f t="shared" si="11"/>
        <v>32</v>
      </c>
      <c r="BJ23" s="109"/>
      <c r="BK23" s="109"/>
      <c r="BL23" s="109"/>
      <c r="BM23" s="109"/>
      <c r="BN23" s="106">
        <f t="shared" si="12"/>
        <v>32</v>
      </c>
      <c r="BO23" s="109"/>
      <c r="BP23" s="109"/>
      <c r="BQ23" s="109"/>
      <c r="BR23" s="109"/>
      <c r="BS23" s="106">
        <f t="shared" si="13"/>
        <v>32</v>
      </c>
    </row>
    <row r="24" spans="1:71" s="110" customFormat="1" x14ac:dyDescent="0.25">
      <c r="A24" s="106"/>
      <c r="B24" s="106" t="s">
        <v>240</v>
      </c>
      <c r="C24" s="106">
        <v>23</v>
      </c>
      <c r="D24" s="106">
        <v>541</v>
      </c>
      <c r="E24" s="106">
        <v>38</v>
      </c>
      <c r="F24" s="106">
        <f>IF(B24="MAL",E24,IF(E24&gt;=11,E24+variables!$B$1,11))</f>
        <v>39</v>
      </c>
      <c r="G24" s="107">
        <f t="shared" si="14"/>
        <v>0.61538461538461542</v>
      </c>
      <c r="H24" s="108">
        <v>15</v>
      </c>
      <c r="I24" s="108">
        <f t="shared" si="15"/>
        <v>15</v>
      </c>
      <c r="J24" s="109"/>
      <c r="K24" s="109">
        <v>2021</v>
      </c>
      <c r="L24" s="9">
        <v>2021</v>
      </c>
      <c r="M24" s="109"/>
      <c r="N24" s="109"/>
      <c r="O24" s="109"/>
      <c r="P24" s="108">
        <f t="shared" si="17"/>
        <v>15</v>
      </c>
      <c r="Q24" s="109"/>
      <c r="R24" s="109"/>
      <c r="S24" s="109">
        <v>7</v>
      </c>
      <c r="T24" s="109"/>
      <c r="U24" s="108">
        <f t="shared" si="16"/>
        <v>22</v>
      </c>
      <c r="V24" s="109"/>
      <c r="W24" s="109"/>
      <c r="X24" s="109">
        <v>2</v>
      </c>
      <c r="Y24" s="109"/>
      <c r="Z24" s="106">
        <f t="shared" si="4"/>
        <v>24</v>
      </c>
      <c r="AA24" s="109"/>
      <c r="AB24" s="109"/>
      <c r="AC24" s="109"/>
      <c r="AD24" s="109"/>
      <c r="AE24" s="106">
        <f t="shared" si="5"/>
        <v>24</v>
      </c>
      <c r="AF24" s="109"/>
      <c r="AG24" s="109"/>
      <c r="AH24" s="109"/>
      <c r="AI24" s="109"/>
      <c r="AJ24" s="106">
        <f t="shared" si="6"/>
        <v>24</v>
      </c>
      <c r="AK24" s="109"/>
      <c r="AL24" s="109"/>
      <c r="AM24" s="109"/>
      <c r="AN24" s="109"/>
      <c r="AO24" s="106">
        <f t="shared" si="7"/>
        <v>24</v>
      </c>
      <c r="AP24" s="109"/>
      <c r="AQ24" s="109"/>
      <c r="AR24" s="109"/>
      <c r="AS24" s="109"/>
      <c r="AT24" s="106">
        <f t="shared" si="8"/>
        <v>24</v>
      </c>
      <c r="AU24" s="109"/>
      <c r="AV24" s="109"/>
      <c r="AW24" s="109"/>
      <c r="AX24" s="109"/>
      <c r="AY24" s="106">
        <f t="shared" si="9"/>
        <v>24</v>
      </c>
      <c r="AZ24" s="109"/>
      <c r="BA24" s="109"/>
      <c r="BB24" s="109"/>
      <c r="BC24" s="109"/>
      <c r="BD24" s="106">
        <f t="shared" si="10"/>
        <v>24</v>
      </c>
      <c r="BE24" s="109"/>
      <c r="BF24" s="109"/>
      <c r="BG24" s="109"/>
      <c r="BH24" s="109"/>
      <c r="BI24" s="106">
        <f t="shared" si="11"/>
        <v>24</v>
      </c>
      <c r="BJ24" s="109"/>
      <c r="BK24" s="109"/>
      <c r="BL24" s="109"/>
      <c r="BM24" s="109"/>
      <c r="BN24" s="106">
        <f t="shared" si="12"/>
        <v>24</v>
      </c>
      <c r="BO24" s="109"/>
      <c r="BP24" s="109"/>
      <c r="BQ24" s="109"/>
      <c r="BR24" s="109"/>
      <c r="BS24" s="106">
        <f t="shared" si="13"/>
        <v>24</v>
      </c>
    </row>
    <row r="25" spans="1:71" x14ac:dyDescent="0.25">
      <c r="A25" s="1"/>
      <c r="B25" s="1" t="s">
        <v>265</v>
      </c>
      <c r="C25" s="1">
        <v>777</v>
      </c>
      <c r="D25" s="1">
        <v>6306</v>
      </c>
      <c r="E25" s="1">
        <v>42</v>
      </c>
      <c r="F25" s="1">
        <f>IF(B25="MAL",E25,IF(E25&gt;=11,E25+variables!$B$1,11))</f>
        <v>43</v>
      </c>
      <c r="G25" s="2">
        <f t="shared" si="14"/>
        <v>0.48837209302325579</v>
      </c>
      <c r="H25" s="79">
        <v>13</v>
      </c>
      <c r="I25" s="79">
        <f t="shared" si="15"/>
        <v>13</v>
      </c>
      <c r="J25" s="9"/>
      <c r="K25" s="9">
        <v>2021</v>
      </c>
      <c r="L25" s="9">
        <v>2021</v>
      </c>
      <c r="M25" s="9"/>
      <c r="N25" s="9"/>
      <c r="O25" s="9"/>
      <c r="P25" s="79">
        <f t="shared" si="17"/>
        <v>13</v>
      </c>
      <c r="Q25" s="9"/>
      <c r="R25" s="9"/>
      <c r="S25" s="9"/>
      <c r="T25" s="9"/>
      <c r="U25" s="79">
        <f t="shared" si="16"/>
        <v>13</v>
      </c>
      <c r="V25" s="9"/>
      <c r="W25" s="9"/>
      <c r="X25" s="9"/>
      <c r="Y25" s="9"/>
      <c r="Z25" s="1">
        <f t="shared" si="4"/>
        <v>13</v>
      </c>
      <c r="AA25" s="9"/>
      <c r="AB25" s="9"/>
      <c r="AC25" s="9"/>
      <c r="AD25" s="9"/>
      <c r="AE25" s="1">
        <f t="shared" si="5"/>
        <v>13</v>
      </c>
      <c r="AF25" s="9"/>
      <c r="AG25" s="9"/>
      <c r="AH25" s="9"/>
      <c r="AI25" s="9"/>
      <c r="AJ25" s="1">
        <f t="shared" si="6"/>
        <v>13</v>
      </c>
      <c r="AK25" s="9"/>
      <c r="AL25" s="9"/>
      <c r="AM25" s="9">
        <v>8</v>
      </c>
      <c r="AN25" s="9"/>
      <c r="AO25" s="1">
        <f t="shared" si="7"/>
        <v>21</v>
      </c>
      <c r="AP25" s="9"/>
      <c r="AQ25" s="9"/>
      <c r="AR25" s="9"/>
      <c r="AS25" s="9"/>
      <c r="AT25" s="1">
        <f t="shared" si="8"/>
        <v>21</v>
      </c>
      <c r="AU25" s="9"/>
      <c r="AV25" s="9"/>
      <c r="AW25" s="9"/>
      <c r="AX25" s="9"/>
      <c r="AY25" s="1">
        <f t="shared" si="9"/>
        <v>21</v>
      </c>
      <c r="AZ25" s="9"/>
      <c r="BA25" s="9"/>
      <c r="BB25" s="9"/>
      <c r="BC25" s="9"/>
      <c r="BD25" s="1">
        <f t="shared" si="10"/>
        <v>21</v>
      </c>
      <c r="BE25" s="9"/>
      <c r="BF25" s="9"/>
      <c r="BG25" s="9"/>
      <c r="BH25" s="9"/>
      <c r="BI25" s="1">
        <f t="shared" si="11"/>
        <v>21</v>
      </c>
      <c r="BJ25" s="9"/>
      <c r="BK25" s="9"/>
      <c r="BL25" s="9"/>
      <c r="BM25" s="9"/>
      <c r="BN25" s="1">
        <f t="shared" si="12"/>
        <v>21</v>
      </c>
      <c r="BO25" s="9"/>
      <c r="BP25" s="9"/>
      <c r="BQ25" s="9"/>
      <c r="BR25" s="9"/>
      <c r="BS25" s="1">
        <f t="shared" si="13"/>
        <v>21</v>
      </c>
    </row>
    <row r="26" spans="1:71" s="110" customFormat="1" x14ac:dyDescent="0.25">
      <c r="A26" s="106"/>
      <c r="B26" s="106"/>
      <c r="C26" s="106"/>
      <c r="D26" s="106"/>
      <c r="E26" s="106"/>
      <c r="F26" s="106"/>
      <c r="G26" s="106"/>
      <c r="H26" s="108"/>
      <c r="I26" s="108"/>
      <c r="J26" s="106"/>
      <c r="K26" s="106"/>
      <c r="L26" s="106"/>
      <c r="M26" s="106">
        <f>SUM(M17:M25)</f>
        <v>0</v>
      </c>
      <c r="N26" s="106">
        <f>SUM(N17:N25)</f>
        <v>0</v>
      </c>
      <c r="O26" s="106">
        <f>SUM(O17:O25)</f>
        <v>0</v>
      </c>
      <c r="P26" s="106">
        <f>SUM(P16:P25)</f>
        <v>208</v>
      </c>
      <c r="Q26" s="106">
        <f>SUM(Q17:Q25)</f>
        <v>13</v>
      </c>
      <c r="R26" s="106">
        <f>SUM(R18:R25)</f>
        <v>6</v>
      </c>
      <c r="S26" s="106">
        <f>SUM(S18:S25)</f>
        <v>19</v>
      </c>
      <c r="T26" s="106">
        <f>SUM(T18:T25)</f>
        <v>0</v>
      </c>
      <c r="U26" s="108">
        <f>SUM(U17:U25)</f>
        <v>246</v>
      </c>
      <c r="V26" s="106">
        <f>SUM(V18:V25)</f>
        <v>3</v>
      </c>
      <c r="W26" s="106">
        <f>SUM(W18:W25)</f>
        <v>0</v>
      </c>
      <c r="X26" s="106">
        <f>SUM(X18:X25)</f>
        <v>23</v>
      </c>
      <c r="Y26" s="106">
        <f>SUM(Y18:Y25)</f>
        <v>2</v>
      </c>
      <c r="Z26" s="106">
        <f>SUM(Z17:Z25)</f>
        <v>274</v>
      </c>
      <c r="AA26" s="106">
        <f>SUM(AA18:AA25)</f>
        <v>0</v>
      </c>
      <c r="AB26" s="106">
        <f>SUM(AB18:AB25)</f>
        <v>0</v>
      </c>
      <c r="AC26" s="106">
        <f>SUM(AC18:AC25)</f>
        <v>22</v>
      </c>
      <c r="AD26" s="106">
        <f>SUM(AD18:AD25)</f>
        <v>5</v>
      </c>
      <c r="AE26" s="106">
        <f>SUM(AE17:AE25)</f>
        <v>301</v>
      </c>
      <c r="AF26" s="106">
        <f>SUM(AF18:AF25)</f>
        <v>0</v>
      </c>
      <c r="AG26" s="106">
        <f>SUM(AG18:AG25)</f>
        <v>0</v>
      </c>
      <c r="AH26" s="106">
        <f>SUM(AH18:AH25)</f>
        <v>0</v>
      </c>
      <c r="AI26" s="106">
        <f>SUM(AI18:AI25)</f>
        <v>0</v>
      </c>
      <c r="AJ26" s="106">
        <f>SUM(AJ17:AJ25)</f>
        <v>301</v>
      </c>
      <c r="AK26" s="106">
        <f>SUM(AK18:AK25)</f>
        <v>0</v>
      </c>
      <c r="AL26" s="106">
        <f>SUM(AL18:AL25)</f>
        <v>0</v>
      </c>
      <c r="AM26" s="106">
        <f>SUM(AM18:AM25)</f>
        <v>8</v>
      </c>
      <c r="AN26" s="106">
        <f>SUM(AN18:AN25)</f>
        <v>0</v>
      </c>
      <c r="AO26" s="106">
        <f>SUM(AO17:AO25)</f>
        <v>309</v>
      </c>
      <c r="AP26" s="106">
        <f>SUM(AP18:AP25)</f>
        <v>0</v>
      </c>
      <c r="AQ26" s="106">
        <f>SUM(AQ18:AQ25)</f>
        <v>0</v>
      </c>
      <c r="AR26" s="106">
        <f>SUM(AR18:AR25)</f>
        <v>0</v>
      </c>
      <c r="AS26" s="106">
        <f>SUM(AS18:AS25)</f>
        <v>0</v>
      </c>
      <c r="AT26" s="106">
        <f>SUM(AT17:AT25)</f>
        <v>309</v>
      </c>
      <c r="AU26" s="106">
        <f>SUM(AU18:AU25)</f>
        <v>0</v>
      </c>
      <c r="AV26" s="106">
        <f>SUM(AV18:AV25)</f>
        <v>2</v>
      </c>
      <c r="AW26" s="106">
        <f>SUM(AW18:AW25)</f>
        <v>8</v>
      </c>
      <c r="AX26" s="106">
        <f>SUM(AX18:AX25)</f>
        <v>0</v>
      </c>
      <c r="AY26" s="106">
        <f>SUM(AY17:AY25)</f>
        <v>319</v>
      </c>
      <c r="AZ26" s="106">
        <f>SUM(AZ18:AZ25)</f>
        <v>0</v>
      </c>
      <c r="BA26" s="106">
        <f>SUM(BA18:BA25)</f>
        <v>0</v>
      </c>
      <c r="BB26" s="106">
        <f>SUM(BB18:BB25)</f>
        <v>0</v>
      </c>
      <c r="BC26" s="106">
        <f>SUM(BC18:BC25)</f>
        <v>0</v>
      </c>
      <c r="BD26" s="106">
        <f>SUM(BD17:BD25)</f>
        <v>319</v>
      </c>
      <c r="BE26" s="106">
        <f>SUM(BE18:BE25)</f>
        <v>0</v>
      </c>
      <c r="BF26" s="106">
        <f>SUM(BF18:BF25)</f>
        <v>0</v>
      </c>
      <c r="BG26" s="106">
        <f>SUM(BG18:BG25)</f>
        <v>0</v>
      </c>
      <c r="BH26" s="106">
        <f>SUM(BH18:BH25)</f>
        <v>0</v>
      </c>
      <c r="BI26" s="106">
        <f>SUM(BI17:BI25)</f>
        <v>319</v>
      </c>
      <c r="BJ26" s="106">
        <f>SUM(BJ18:BJ25)</f>
        <v>0</v>
      </c>
      <c r="BK26" s="106">
        <f>SUM(BK18:BK25)</f>
        <v>0</v>
      </c>
      <c r="BL26" s="106">
        <f>SUM(BL18:BL25)</f>
        <v>0</v>
      </c>
      <c r="BM26" s="106">
        <f>SUM(BM18:BM25)</f>
        <v>0</v>
      </c>
      <c r="BN26" s="106">
        <f>SUM(BN17:BN25)</f>
        <v>319</v>
      </c>
      <c r="BO26" s="106">
        <f>SUM(BO18:BO25)</f>
        <v>0</v>
      </c>
      <c r="BP26" s="106">
        <f>SUM(BP18:BP25)</f>
        <v>0</v>
      </c>
      <c r="BQ26" s="106">
        <f>SUM(BQ18:BQ25)</f>
        <v>0</v>
      </c>
      <c r="BR26" s="106">
        <f>SUM(BR18:BR25)</f>
        <v>0</v>
      </c>
      <c r="BS26" s="106">
        <f>SUM(BS17:BS25)</f>
        <v>319</v>
      </c>
    </row>
    <row r="27" spans="1:71" s="110" customFormat="1" x14ac:dyDescent="0.25">
      <c r="A27" s="106"/>
      <c r="B27" s="106" t="s">
        <v>244</v>
      </c>
      <c r="C27" s="106">
        <f>COUNT(C18:C25)</f>
        <v>8</v>
      </c>
      <c r="D27" s="106"/>
      <c r="E27" s="106">
        <f>SUM(E17:E26)</f>
        <v>370</v>
      </c>
      <c r="F27" s="106">
        <f>SUM(F17:F26)</f>
        <v>378</v>
      </c>
      <c r="G27" s="107">
        <f>$BS26/F27</f>
        <v>0.84391534391534395</v>
      </c>
      <c r="H27" s="108">
        <f>SUM(H17:H25)</f>
        <v>208</v>
      </c>
      <c r="I27" s="108">
        <f>SUM(I17:I25)</f>
        <v>227</v>
      </c>
      <c r="J27" s="106">
        <f>SUM(J17:J25)</f>
        <v>19</v>
      </c>
      <c r="K27" s="106"/>
      <c r="L27" s="106"/>
      <c r="M27" s="106"/>
      <c r="N27" s="106"/>
      <c r="O27" s="106"/>
      <c r="P27" s="107">
        <f>P26/F27</f>
        <v>0.55026455026455023</v>
      </c>
      <c r="Q27" s="106"/>
      <c r="R27" s="106">
        <f>M26+R26</f>
        <v>6</v>
      </c>
      <c r="S27" s="106">
        <f>N26+S26</f>
        <v>19</v>
      </c>
      <c r="T27" s="106">
        <f>O26+T26</f>
        <v>0</v>
      </c>
      <c r="U27" s="107">
        <f>U26/F27</f>
        <v>0.65079365079365081</v>
      </c>
      <c r="V27" s="106"/>
      <c r="W27" s="106">
        <f>R27+W26</f>
        <v>6</v>
      </c>
      <c r="X27" s="106">
        <f>S27+X26</f>
        <v>42</v>
      </c>
      <c r="Y27" s="106">
        <f>T27+Y26</f>
        <v>2</v>
      </c>
      <c r="Z27" s="107">
        <f>Z26/F27</f>
        <v>0.72486772486772488</v>
      </c>
      <c r="AA27" s="106"/>
      <c r="AB27" s="106">
        <f>W27+AB26</f>
        <v>6</v>
      </c>
      <c r="AC27" s="106">
        <f>X27+AC26</f>
        <v>64</v>
      </c>
      <c r="AD27" s="106">
        <f>Y27+AD26</f>
        <v>7</v>
      </c>
      <c r="AE27" s="107">
        <f>AE26/F27</f>
        <v>0.79629629629629628</v>
      </c>
      <c r="AF27" s="106"/>
      <c r="AG27" s="106">
        <f>AB27+AG26</f>
        <v>6</v>
      </c>
      <c r="AH27" s="106">
        <f>AC27+AH26</f>
        <v>64</v>
      </c>
      <c r="AI27" s="106">
        <f>AD27+AI26</f>
        <v>7</v>
      </c>
      <c r="AJ27" s="107">
        <f>AJ26/F27</f>
        <v>0.79629629629629628</v>
      </c>
      <c r="AK27" s="106"/>
      <c r="AL27" s="106">
        <f>AG27+AL26</f>
        <v>6</v>
      </c>
      <c r="AM27" s="106">
        <f>AH27+AM26</f>
        <v>72</v>
      </c>
      <c r="AN27" s="106">
        <f>AI27+AN26</f>
        <v>7</v>
      </c>
      <c r="AO27" s="107">
        <f>AO26/F27</f>
        <v>0.81746031746031744</v>
      </c>
      <c r="AP27" s="106"/>
      <c r="AQ27" s="106">
        <f>AL27+AQ26</f>
        <v>6</v>
      </c>
      <c r="AR27" s="106">
        <f>AM27+AR26</f>
        <v>72</v>
      </c>
      <c r="AS27" s="106">
        <f>AN27+AS26</f>
        <v>7</v>
      </c>
      <c r="AT27" s="107">
        <f>AT26/F27</f>
        <v>0.81746031746031744</v>
      </c>
      <c r="AU27" s="106"/>
      <c r="AV27" s="106">
        <f>AQ27+AV26</f>
        <v>8</v>
      </c>
      <c r="AW27" s="106">
        <f>AR27+AW26</f>
        <v>80</v>
      </c>
      <c r="AX27" s="106">
        <f>AS27+AX26</f>
        <v>7</v>
      </c>
      <c r="AY27" s="107">
        <f>AY26/F27</f>
        <v>0.84391534391534395</v>
      </c>
      <c r="AZ27" s="106"/>
      <c r="BA27" s="106">
        <f>AV27+BA26</f>
        <v>8</v>
      </c>
      <c r="BB27" s="106">
        <f>AW27+BB26</f>
        <v>80</v>
      </c>
      <c r="BC27" s="106">
        <f>AX27+BC26</f>
        <v>7</v>
      </c>
      <c r="BD27" s="107">
        <f>BD26/F27</f>
        <v>0.84391534391534395</v>
      </c>
      <c r="BE27" s="106"/>
      <c r="BF27" s="106">
        <f>BA27+BF26</f>
        <v>8</v>
      </c>
      <c r="BG27" s="106">
        <f>BB27+BG26</f>
        <v>80</v>
      </c>
      <c r="BH27" s="106">
        <f>BC27+BH26</f>
        <v>7</v>
      </c>
      <c r="BI27" s="107">
        <f>BI26/F27</f>
        <v>0.84391534391534395</v>
      </c>
      <c r="BJ27" s="106"/>
      <c r="BK27" s="106">
        <f>BF27+BK26</f>
        <v>8</v>
      </c>
      <c r="BL27" s="106">
        <f>BG27+BL26</f>
        <v>80</v>
      </c>
      <c r="BM27" s="106">
        <f>BH27+BM26</f>
        <v>7</v>
      </c>
      <c r="BN27" s="107">
        <f>BN26/F27</f>
        <v>0.84391534391534395</v>
      </c>
      <c r="BO27" s="106"/>
      <c r="BP27" s="106">
        <f>BK27+BP26</f>
        <v>8</v>
      </c>
      <c r="BQ27" s="106">
        <f>BL27+BQ26</f>
        <v>80</v>
      </c>
      <c r="BR27" s="106">
        <f>BM27+BR26</f>
        <v>7</v>
      </c>
      <c r="BS27" s="107">
        <f>BS26/F27</f>
        <v>0.84391534391534395</v>
      </c>
    </row>
    <row r="29" spans="1:71" x14ac:dyDescent="0.25">
      <c r="A29" s="20" t="s">
        <v>208</v>
      </c>
      <c r="B29" s="1"/>
      <c r="C29" s="1"/>
      <c r="D29" s="1"/>
      <c r="E29" s="1"/>
      <c r="F29" s="1"/>
      <c r="G29" s="2"/>
      <c r="H29" s="79"/>
      <c r="I29" s="79">
        <f t="shared" ref="I29:I34" si="18">+H29+J29</f>
        <v>0</v>
      </c>
      <c r="J29" s="9"/>
      <c r="K29" s="9">
        <v>2021</v>
      </c>
      <c r="L29" s="9">
        <v>2021</v>
      </c>
      <c r="M29" s="9"/>
      <c r="N29" s="9"/>
      <c r="O29" s="9"/>
      <c r="P29" s="79">
        <f>+H29</f>
        <v>0</v>
      </c>
      <c r="Q29" s="9"/>
      <c r="R29" s="9"/>
      <c r="S29" s="9"/>
      <c r="T29" s="9"/>
      <c r="U29" s="1">
        <f t="shared" ref="U29:U34" si="19">SUM(P29:T29)</f>
        <v>0</v>
      </c>
      <c r="V29" s="9"/>
      <c r="W29" s="9"/>
      <c r="X29" s="9"/>
      <c r="Y29" s="9"/>
      <c r="Z29" s="1">
        <f t="shared" ref="Z29:Z34" si="20">SUM(U29:Y29)</f>
        <v>0</v>
      </c>
      <c r="AA29" s="9"/>
      <c r="AB29" s="9"/>
      <c r="AC29" s="9"/>
      <c r="AD29" s="9"/>
      <c r="AE29" s="1">
        <f t="shared" ref="AE29:AE34" si="21">SUM(Z29:AD29)</f>
        <v>0</v>
      </c>
      <c r="AF29" s="9"/>
      <c r="AG29" s="9"/>
      <c r="AH29" s="9"/>
      <c r="AI29" s="9"/>
      <c r="AJ29" s="1">
        <f t="shared" ref="AJ29:AJ34" si="22">SUM(AE29:AI29)</f>
        <v>0</v>
      </c>
      <c r="AK29" s="9"/>
      <c r="AL29" s="9"/>
      <c r="AM29" s="9"/>
      <c r="AN29" s="9"/>
      <c r="AO29" s="1">
        <f t="shared" ref="AO29:AO34" si="23">SUM(AJ29:AN29)</f>
        <v>0</v>
      </c>
      <c r="AP29" s="9"/>
      <c r="AQ29" s="9"/>
      <c r="AR29" s="9"/>
      <c r="AS29" s="9"/>
      <c r="AT29" s="1">
        <f t="shared" ref="AT29:AT34" si="24">SUM(AO29:AS29)</f>
        <v>0</v>
      </c>
      <c r="AU29" s="9"/>
      <c r="AV29" s="9"/>
      <c r="AW29" s="9"/>
      <c r="AX29" s="9"/>
      <c r="AY29" s="1">
        <f t="shared" ref="AY29:AY34" si="25">SUM(AT29:AX29)</f>
        <v>0</v>
      </c>
      <c r="AZ29" s="9"/>
      <c r="BA29" s="9"/>
      <c r="BB29" s="9"/>
      <c r="BC29" s="9"/>
      <c r="BD29" s="1">
        <f t="shared" ref="BD29:BD34" si="26">SUM(AY29:BC29)</f>
        <v>0</v>
      </c>
      <c r="BE29" s="9"/>
      <c r="BF29" s="9"/>
      <c r="BG29" s="9"/>
      <c r="BH29" s="9"/>
      <c r="BI29" s="1">
        <f t="shared" ref="BI29:BI34" si="27">SUM(BD29:BH29)</f>
        <v>0</v>
      </c>
      <c r="BJ29" s="9"/>
      <c r="BK29" s="9"/>
      <c r="BL29" s="9"/>
      <c r="BM29" s="9"/>
      <c r="BN29" s="1">
        <f t="shared" ref="BN29:BN34" si="28">SUM(BI29:BM29)</f>
        <v>0</v>
      </c>
      <c r="BO29" s="9"/>
      <c r="BP29" s="9"/>
      <c r="BQ29" s="9"/>
      <c r="BR29" s="9"/>
      <c r="BS29" s="1">
        <f t="shared" ref="BS29:BS34" si="29">SUM(BN29:BR29)</f>
        <v>0</v>
      </c>
    </row>
    <row r="30" spans="1:71" x14ac:dyDescent="0.25">
      <c r="A30" s="1"/>
      <c r="B30" s="1" t="s">
        <v>229</v>
      </c>
      <c r="C30" s="1">
        <v>3</v>
      </c>
      <c r="D30" s="1"/>
      <c r="E30" s="1">
        <v>27</v>
      </c>
      <c r="F30" s="1">
        <f>IF(B30="MAL",E30,IF(E30&gt;=11,E30+variables!$B$1,11))</f>
        <v>28</v>
      </c>
      <c r="G30" s="2">
        <f>$BS30/F30</f>
        <v>0.10714285714285714</v>
      </c>
      <c r="H30" s="79">
        <v>3</v>
      </c>
      <c r="I30" s="79">
        <f t="shared" si="18"/>
        <v>3</v>
      </c>
      <c r="J30" s="9"/>
      <c r="K30" s="9">
        <v>2021</v>
      </c>
      <c r="L30" s="9">
        <v>2021</v>
      </c>
      <c r="M30" s="9"/>
      <c r="N30" s="9"/>
      <c r="O30" s="9"/>
      <c r="P30" s="79">
        <f>+H30+SUM(M30:O30)</f>
        <v>3</v>
      </c>
      <c r="Q30" s="9"/>
      <c r="R30" s="9"/>
      <c r="S30" s="9"/>
      <c r="T30" s="9"/>
      <c r="U30" s="1">
        <f t="shared" si="19"/>
        <v>3</v>
      </c>
      <c r="V30" s="9"/>
      <c r="W30" s="9"/>
      <c r="X30" s="9"/>
      <c r="Y30" s="9"/>
      <c r="Z30" s="1">
        <f t="shared" si="20"/>
        <v>3</v>
      </c>
      <c r="AA30" s="9"/>
      <c r="AB30" s="9"/>
      <c r="AC30" s="9"/>
      <c r="AD30" s="9"/>
      <c r="AE30" s="1">
        <f t="shared" si="21"/>
        <v>3</v>
      </c>
      <c r="AF30" s="9"/>
      <c r="AG30" s="9"/>
      <c r="AH30" s="9"/>
      <c r="AI30" s="9"/>
      <c r="AJ30" s="1">
        <f t="shared" si="22"/>
        <v>3</v>
      </c>
      <c r="AK30" s="9"/>
      <c r="AL30" s="9"/>
      <c r="AM30" s="9"/>
      <c r="AN30" s="9"/>
      <c r="AO30" s="1">
        <f t="shared" si="23"/>
        <v>3</v>
      </c>
      <c r="AP30" s="9"/>
      <c r="AQ30" s="9"/>
      <c r="AR30" s="9"/>
      <c r="AS30" s="9"/>
      <c r="AT30" s="1">
        <f t="shared" si="24"/>
        <v>3</v>
      </c>
      <c r="AU30" s="9"/>
      <c r="AV30" s="9"/>
      <c r="AW30" s="9"/>
      <c r="AX30" s="9"/>
      <c r="AY30" s="1">
        <f t="shared" si="25"/>
        <v>3</v>
      </c>
      <c r="AZ30" s="9"/>
      <c r="BA30" s="9"/>
      <c r="BB30" s="9"/>
      <c r="BC30" s="9"/>
      <c r="BD30" s="1">
        <f t="shared" si="26"/>
        <v>3</v>
      </c>
      <c r="BE30" s="9"/>
      <c r="BF30" s="9"/>
      <c r="BG30" s="9"/>
      <c r="BH30" s="9"/>
      <c r="BI30" s="1">
        <f t="shared" si="27"/>
        <v>3</v>
      </c>
      <c r="BJ30" s="9"/>
      <c r="BK30" s="9"/>
      <c r="BL30" s="9"/>
      <c r="BM30" s="9"/>
      <c r="BN30" s="1">
        <f t="shared" si="28"/>
        <v>3</v>
      </c>
      <c r="BO30" s="9"/>
      <c r="BP30" s="9"/>
      <c r="BQ30" s="9"/>
      <c r="BR30" s="9"/>
      <c r="BS30" s="1">
        <f t="shared" si="29"/>
        <v>3</v>
      </c>
    </row>
    <row r="31" spans="1:71" x14ac:dyDescent="0.25">
      <c r="A31" s="1"/>
      <c r="B31" s="1" t="s">
        <v>395</v>
      </c>
      <c r="C31" s="1">
        <v>13</v>
      </c>
      <c r="D31" s="1"/>
      <c r="E31" s="1">
        <v>26</v>
      </c>
      <c r="F31" s="1">
        <f>IF(B31="MAL",E31,IF(E31&gt;=11,E31+variables!$B$1,11))</f>
        <v>27</v>
      </c>
      <c r="G31" s="2">
        <f>$BS31/F31</f>
        <v>0.92592592592592593</v>
      </c>
      <c r="H31" s="79">
        <v>25</v>
      </c>
      <c r="I31" s="79">
        <f t="shared" si="18"/>
        <v>25</v>
      </c>
      <c r="J31" s="9"/>
      <c r="K31" s="9">
        <v>2021</v>
      </c>
      <c r="L31" s="9">
        <v>2021</v>
      </c>
      <c r="M31" s="9"/>
      <c r="N31" s="9"/>
      <c r="O31" s="9"/>
      <c r="P31" s="79">
        <f>+H31+SUM(M31:O31)</f>
        <v>25</v>
      </c>
      <c r="Q31" s="9"/>
      <c r="R31" s="9"/>
      <c r="S31" s="9"/>
      <c r="T31" s="9"/>
      <c r="U31" s="1">
        <f t="shared" si="19"/>
        <v>25</v>
      </c>
      <c r="V31" s="9"/>
      <c r="W31" s="9"/>
      <c r="X31" s="9"/>
      <c r="Y31" s="9"/>
      <c r="Z31" s="1">
        <f t="shared" si="20"/>
        <v>25</v>
      </c>
      <c r="AA31" s="9"/>
      <c r="AB31" s="9"/>
      <c r="AC31" s="9"/>
      <c r="AD31" s="9"/>
      <c r="AE31" s="1">
        <f t="shared" si="21"/>
        <v>25</v>
      </c>
      <c r="AF31" s="9"/>
      <c r="AG31" s="9"/>
      <c r="AH31" s="9"/>
      <c r="AI31" s="9"/>
      <c r="AJ31" s="1">
        <f t="shared" si="22"/>
        <v>25</v>
      </c>
      <c r="AK31" s="9"/>
      <c r="AL31" s="9"/>
      <c r="AM31" s="9"/>
      <c r="AN31" s="9"/>
      <c r="AO31" s="1">
        <f t="shared" si="23"/>
        <v>25</v>
      </c>
      <c r="AP31" s="9"/>
      <c r="AQ31" s="9"/>
      <c r="AR31" s="9"/>
      <c r="AS31" s="9"/>
      <c r="AT31" s="1">
        <f t="shared" si="24"/>
        <v>25</v>
      </c>
      <c r="AU31" s="9"/>
      <c r="AV31" s="9"/>
      <c r="AW31" s="9"/>
      <c r="AX31" s="9"/>
      <c r="AY31" s="1">
        <f t="shared" si="25"/>
        <v>25</v>
      </c>
      <c r="AZ31" s="9"/>
      <c r="BA31" s="9"/>
      <c r="BB31" s="9"/>
      <c r="BC31" s="9"/>
      <c r="BD31" s="1">
        <f t="shared" si="26"/>
        <v>25</v>
      </c>
      <c r="BE31" s="9"/>
      <c r="BF31" s="9"/>
      <c r="BG31" s="9"/>
      <c r="BH31" s="9"/>
      <c r="BI31" s="1">
        <f t="shared" si="27"/>
        <v>25</v>
      </c>
      <c r="BJ31" s="9"/>
      <c r="BK31" s="9"/>
      <c r="BL31" s="9"/>
      <c r="BM31" s="9"/>
      <c r="BN31" s="1">
        <f t="shared" si="28"/>
        <v>25</v>
      </c>
      <c r="BO31" s="9"/>
      <c r="BP31" s="9"/>
      <c r="BQ31" s="9"/>
      <c r="BR31" s="9"/>
      <c r="BS31" s="1">
        <f t="shared" si="29"/>
        <v>25</v>
      </c>
    </row>
    <row r="32" spans="1:71" x14ac:dyDescent="0.25">
      <c r="A32" s="1"/>
      <c r="B32" s="1" t="s">
        <v>368</v>
      </c>
      <c r="C32" s="1">
        <v>14</v>
      </c>
      <c r="D32" s="1"/>
      <c r="E32" s="1">
        <v>21</v>
      </c>
      <c r="F32" s="1">
        <f>IF(B32="MAL",E32,IF(E32&gt;=11,E32+variables!$B$1,11))</f>
        <v>22</v>
      </c>
      <c r="G32" s="2">
        <f>$BS32/F32</f>
        <v>0.68181818181818177</v>
      </c>
      <c r="H32" s="79">
        <v>15</v>
      </c>
      <c r="I32" s="79">
        <f t="shared" si="18"/>
        <v>15</v>
      </c>
      <c r="J32" s="9"/>
      <c r="K32" s="9">
        <v>2021</v>
      </c>
      <c r="L32" s="9">
        <v>2021</v>
      </c>
      <c r="M32" s="9"/>
      <c r="N32" s="9"/>
      <c r="O32" s="9"/>
      <c r="P32" s="79">
        <f>+H32+SUM(M32:O32)</f>
        <v>15</v>
      </c>
      <c r="Q32" s="9"/>
      <c r="R32" s="9"/>
      <c r="S32" s="9"/>
      <c r="T32" s="9"/>
      <c r="U32" s="1">
        <f t="shared" si="19"/>
        <v>15</v>
      </c>
      <c r="V32" s="9"/>
      <c r="W32" s="9"/>
      <c r="X32" s="9"/>
      <c r="Y32" s="9"/>
      <c r="Z32" s="1">
        <f t="shared" si="20"/>
        <v>15</v>
      </c>
      <c r="AA32" s="9"/>
      <c r="AB32" s="9"/>
      <c r="AC32" s="9"/>
      <c r="AD32" s="9"/>
      <c r="AE32" s="1">
        <f t="shared" si="21"/>
        <v>15</v>
      </c>
      <c r="AF32" s="9"/>
      <c r="AG32" s="9"/>
      <c r="AH32" s="9"/>
      <c r="AI32" s="9"/>
      <c r="AJ32" s="1">
        <f t="shared" si="22"/>
        <v>15</v>
      </c>
      <c r="AK32" s="9"/>
      <c r="AL32" s="9"/>
      <c r="AM32" s="9"/>
      <c r="AN32" s="9"/>
      <c r="AO32" s="1">
        <f t="shared" si="23"/>
        <v>15</v>
      </c>
      <c r="AP32" s="9"/>
      <c r="AQ32" s="9"/>
      <c r="AR32" s="9"/>
      <c r="AS32" s="9"/>
      <c r="AT32" s="1">
        <f t="shared" si="24"/>
        <v>15</v>
      </c>
      <c r="AU32" s="9"/>
      <c r="AV32" s="9"/>
      <c r="AW32" s="9"/>
      <c r="AX32" s="9"/>
      <c r="AY32" s="1">
        <f t="shared" si="25"/>
        <v>15</v>
      </c>
      <c r="AZ32" s="9"/>
      <c r="BA32" s="9"/>
      <c r="BB32" s="9"/>
      <c r="BC32" s="9"/>
      <c r="BD32" s="1">
        <f t="shared" si="26"/>
        <v>15</v>
      </c>
      <c r="BE32" s="9"/>
      <c r="BF32" s="9"/>
      <c r="BG32" s="9"/>
      <c r="BH32" s="9"/>
      <c r="BI32" s="1">
        <f t="shared" si="27"/>
        <v>15</v>
      </c>
      <c r="BJ32" s="9"/>
      <c r="BK32" s="9"/>
      <c r="BL32" s="9"/>
      <c r="BM32" s="9"/>
      <c r="BN32" s="1">
        <f t="shared" si="28"/>
        <v>15</v>
      </c>
      <c r="BO32" s="9"/>
      <c r="BP32" s="9"/>
      <c r="BQ32" s="9"/>
      <c r="BR32" s="9"/>
      <c r="BS32" s="1">
        <f t="shared" si="29"/>
        <v>15</v>
      </c>
    </row>
    <row r="33" spans="1:71" x14ac:dyDescent="0.25">
      <c r="A33" s="1"/>
      <c r="B33" s="1" t="s">
        <v>2</v>
      </c>
      <c r="C33" s="1">
        <v>21</v>
      </c>
      <c r="D33" s="1"/>
      <c r="E33" s="1">
        <v>17</v>
      </c>
      <c r="F33" s="1">
        <f>IF(B33="MAL",E33,IF(E33&gt;=11,E33+variables!$B$1,11))</f>
        <v>18</v>
      </c>
      <c r="G33" s="2">
        <f>$BS33/F33</f>
        <v>0.27777777777777779</v>
      </c>
      <c r="H33" s="79">
        <v>5</v>
      </c>
      <c r="I33" s="79">
        <f t="shared" si="18"/>
        <v>5</v>
      </c>
      <c r="J33" s="9"/>
      <c r="K33" s="9">
        <v>2021</v>
      </c>
      <c r="L33" s="9">
        <v>2021</v>
      </c>
      <c r="M33" s="9"/>
      <c r="N33" s="9"/>
      <c r="O33" s="9"/>
      <c r="P33" s="79">
        <f>+H33+SUM(M33:O33)</f>
        <v>5</v>
      </c>
      <c r="Q33" s="9"/>
      <c r="R33" s="9"/>
      <c r="S33" s="9"/>
      <c r="T33" s="9"/>
      <c r="U33" s="1">
        <f t="shared" si="19"/>
        <v>5</v>
      </c>
      <c r="V33" s="9"/>
      <c r="W33" s="9"/>
      <c r="X33" s="9"/>
      <c r="Y33" s="9"/>
      <c r="Z33" s="1">
        <f t="shared" si="20"/>
        <v>5</v>
      </c>
      <c r="AA33" s="9"/>
      <c r="AB33" s="9"/>
      <c r="AC33" s="9"/>
      <c r="AD33" s="9"/>
      <c r="AE33" s="1">
        <f t="shared" si="21"/>
        <v>5</v>
      </c>
      <c r="AF33" s="9"/>
      <c r="AG33" s="9"/>
      <c r="AH33" s="9"/>
      <c r="AI33" s="9"/>
      <c r="AJ33" s="1">
        <f t="shared" si="22"/>
        <v>5</v>
      </c>
      <c r="AK33" s="9"/>
      <c r="AL33" s="9"/>
      <c r="AM33" s="9"/>
      <c r="AN33" s="9"/>
      <c r="AO33" s="1">
        <f t="shared" si="23"/>
        <v>5</v>
      </c>
      <c r="AP33" s="9"/>
      <c r="AQ33" s="9"/>
      <c r="AR33" s="9"/>
      <c r="AS33" s="9"/>
      <c r="AT33" s="1">
        <f t="shared" si="24"/>
        <v>5</v>
      </c>
      <c r="AU33" s="9"/>
      <c r="AV33" s="9"/>
      <c r="AW33" s="9"/>
      <c r="AX33" s="9"/>
      <c r="AY33" s="1">
        <f t="shared" si="25"/>
        <v>5</v>
      </c>
      <c r="AZ33" s="9"/>
      <c r="BA33" s="9"/>
      <c r="BB33" s="9"/>
      <c r="BC33" s="9"/>
      <c r="BD33" s="1">
        <f t="shared" si="26"/>
        <v>5</v>
      </c>
      <c r="BE33" s="9"/>
      <c r="BF33" s="9"/>
      <c r="BG33" s="9"/>
      <c r="BH33" s="9"/>
      <c r="BI33" s="1">
        <f t="shared" si="27"/>
        <v>5</v>
      </c>
      <c r="BJ33" s="9"/>
      <c r="BK33" s="9"/>
      <c r="BL33" s="9"/>
      <c r="BM33" s="9"/>
      <c r="BN33" s="1">
        <f t="shared" si="28"/>
        <v>5</v>
      </c>
      <c r="BO33" s="9"/>
      <c r="BP33" s="9"/>
      <c r="BQ33" s="9"/>
      <c r="BR33" s="9"/>
      <c r="BS33" s="1">
        <f t="shared" si="29"/>
        <v>5</v>
      </c>
    </row>
    <row r="34" spans="1:71" s="110" customFormat="1" x14ac:dyDescent="0.25">
      <c r="A34" s="106"/>
      <c r="B34" s="106" t="s">
        <v>397</v>
      </c>
      <c r="C34" s="106">
        <v>48</v>
      </c>
      <c r="D34" s="106"/>
      <c r="E34" s="106">
        <v>19</v>
      </c>
      <c r="F34" s="1">
        <f>IF(B34="MAL",E34,IF(E34&gt;=11,E34+variables!$B$1,11))</f>
        <v>20</v>
      </c>
      <c r="G34" s="107">
        <f>$BS34/F34</f>
        <v>0.15</v>
      </c>
      <c r="H34" s="108">
        <v>2</v>
      </c>
      <c r="I34" s="108">
        <f t="shared" si="18"/>
        <v>2</v>
      </c>
      <c r="J34" s="109"/>
      <c r="K34" s="109"/>
      <c r="L34" s="109">
        <v>2021</v>
      </c>
      <c r="M34" s="109"/>
      <c r="N34" s="109"/>
      <c r="O34" s="109"/>
      <c r="P34" s="108">
        <f>+H34+SUM(M34:O34)</f>
        <v>2</v>
      </c>
      <c r="Q34" s="109"/>
      <c r="R34" s="109"/>
      <c r="S34" s="109"/>
      <c r="T34" s="109"/>
      <c r="U34" s="106">
        <f t="shared" si="19"/>
        <v>2</v>
      </c>
      <c r="V34" s="109"/>
      <c r="W34" s="109"/>
      <c r="X34" s="109"/>
      <c r="Y34" s="109"/>
      <c r="Z34" s="106">
        <f t="shared" si="20"/>
        <v>2</v>
      </c>
      <c r="AA34" s="109"/>
      <c r="AB34" s="109"/>
      <c r="AC34" s="109"/>
      <c r="AD34" s="109">
        <v>1</v>
      </c>
      <c r="AE34" s="106">
        <f t="shared" si="21"/>
        <v>3</v>
      </c>
      <c r="AF34" s="109"/>
      <c r="AG34" s="109"/>
      <c r="AH34" s="109"/>
      <c r="AI34" s="109"/>
      <c r="AJ34" s="106">
        <f t="shared" si="22"/>
        <v>3</v>
      </c>
      <c r="AK34" s="109"/>
      <c r="AL34" s="109"/>
      <c r="AM34" s="109"/>
      <c r="AN34" s="109"/>
      <c r="AO34" s="106">
        <f t="shared" si="23"/>
        <v>3</v>
      </c>
      <c r="AP34" s="109"/>
      <c r="AQ34" s="109"/>
      <c r="AR34" s="109"/>
      <c r="AS34" s="109"/>
      <c r="AT34" s="106">
        <f t="shared" si="24"/>
        <v>3</v>
      </c>
      <c r="AU34" s="109"/>
      <c r="AV34" s="109"/>
      <c r="AW34" s="109"/>
      <c r="AX34" s="109"/>
      <c r="AY34" s="106">
        <f t="shared" si="25"/>
        <v>3</v>
      </c>
      <c r="AZ34" s="109"/>
      <c r="BA34" s="109"/>
      <c r="BB34" s="109"/>
      <c r="BC34" s="109"/>
      <c r="BD34" s="106">
        <f t="shared" si="26"/>
        <v>3</v>
      </c>
      <c r="BE34" s="109"/>
      <c r="BF34" s="109"/>
      <c r="BG34" s="109"/>
      <c r="BH34" s="109"/>
      <c r="BI34" s="106">
        <f t="shared" si="27"/>
        <v>3</v>
      </c>
      <c r="BJ34" s="109"/>
      <c r="BK34" s="109"/>
      <c r="BL34" s="109"/>
      <c r="BM34" s="109"/>
      <c r="BN34" s="106">
        <f t="shared" si="28"/>
        <v>3</v>
      </c>
      <c r="BO34" s="109"/>
      <c r="BP34" s="109"/>
      <c r="BQ34" s="109"/>
      <c r="BR34" s="109"/>
      <c r="BS34" s="106">
        <f t="shared" si="29"/>
        <v>3</v>
      </c>
    </row>
    <row r="35" spans="1:71" x14ac:dyDescent="0.25">
      <c r="A35" s="1"/>
      <c r="B35" s="1"/>
      <c r="C35" s="1"/>
      <c r="D35" s="1"/>
      <c r="E35" s="1"/>
      <c r="F35" s="1"/>
      <c r="G35" s="1"/>
      <c r="H35" s="79"/>
      <c r="I35" s="79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0</v>
      </c>
      <c r="P35" s="79">
        <f>SUM(P29:P34)</f>
        <v>50</v>
      </c>
      <c r="Q35" s="1">
        <f>SUM(Q29:Q34)</f>
        <v>0</v>
      </c>
      <c r="R35" s="1">
        <f>SUM(R30:R34)</f>
        <v>0</v>
      </c>
      <c r="S35" s="1">
        <f>SUM(S30:S34)</f>
        <v>0</v>
      </c>
      <c r="T35" s="1">
        <f>SUM(T30:T34)</f>
        <v>0</v>
      </c>
      <c r="U35" s="1">
        <f>SUM(U29:U34)</f>
        <v>50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50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1</v>
      </c>
      <c r="AE35" s="1">
        <f>SUM(AE29:AE34)</f>
        <v>51</v>
      </c>
      <c r="AF35" s="1">
        <f>SUM(AF29:AF34)</f>
        <v>0</v>
      </c>
      <c r="AG35" s="1">
        <f>SUM(AG30:AG34)</f>
        <v>0</v>
      </c>
      <c r="AH35" s="1">
        <f>SUM(AH30:AH34)</f>
        <v>0</v>
      </c>
      <c r="AI35" s="1">
        <f>SUM(AI30:AI34)</f>
        <v>0</v>
      </c>
      <c r="AJ35" s="1">
        <f>SUM(AJ29:AJ34)</f>
        <v>51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51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51</v>
      </c>
      <c r="AU35" s="1">
        <f>SUM(AU29:AU34)</f>
        <v>0</v>
      </c>
      <c r="AV35" s="1">
        <f>SUM(AV30:AV34)</f>
        <v>0</v>
      </c>
      <c r="AW35" s="1">
        <f>SUM(AW30:AW34)</f>
        <v>0</v>
      </c>
      <c r="AX35" s="1">
        <f>SUM(AX30:AX34)</f>
        <v>0</v>
      </c>
      <c r="AY35" s="1">
        <f>SUM(AY29:AY34)</f>
        <v>51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51</v>
      </c>
      <c r="BE35" s="1">
        <f>SUM(BE29:BE34)</f>
        <v>0</v>
      </c>
      <c r="BF35" s="1">
        <f>SUM(BF30:BF34)</f>
        <v>0</v>
      </c>
      <c r="BG35" s="1">
        <f>SUM(BG30:BG34)</f>
        <v>0</v>
      </c>
      <c r="BH35" s="1">
        <f>SUM(BH30:BH34)</f>
        <v>0</v>
      </c>
      <c r="BI35" s="1">
        <f>SUM(BI29:BI34)</f>
        <v>51</v>
      </c>
      <c r="BJ35" s="1">
        <f>SUM(BJ29:BJ34)</f>
        <v>0</v>
      </c>
      <c r="BK35" s="1">
        <f>SUM(BK30:BK34)</f>
        <v>0</v>
      </c>
      <c r="BL35" s="1">
        <f>SUM(BL30:BL34)</f>
        <v>0</v>
      </c>
      <c r="BM35" s="1">
        <f>SUM(BM30:BM34)</f>
        <v>0</v>
      </c>
      <c r="BN35" s="1">
        <f>SUM(BN29:BN34)</f>
        <v>51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51</v>
      </c>
    </row>
    <row r="36" spans="1:71" x14ac:dyDescent="0.25">
      <c r="A36" s="1"/>
      <c r="B36" s="1" t="s">
        <v>244</v>
      </c>
      <c r="C36" s="1">
        <f>COUNT(C30:C34)</f>
        <v>5</v>
      </c>
      <c r="D36" s="1"/>
      <c r="E36" s="1">
        <f>SUM(E29:E35)</f>
        <v>110</v>
      </c>
      <c r="F36" s="1">
        <f>SUM(F29:F35)</f>
        <v>115</v>
      </c>
      <c r="G36" s="2">
        <f>$BS35/F36</f>
        <v>0.44347826086956521</v>
      </c>
      <c r="H36" s="79">
        <f>SUM(H29:H34)</f>
        <v>50</v>
      </c>
      <c r="I36" s="79">
        <f>SUM(I29:I34)</f>
        <v>50</v>
      </c>
      <c r="J36" s="79">
        <f>SUM(J29:J33)</f>
        <v>0</v>
      </c>
      <c r="K36" s="1"/>
      <c r="L36" s="1"/>
      <c r="M36" s="1"/>
      <c r="N36" s="1"/>
      <c r="O36" s="1"/>
      <c r="P36" s="2">
        <f>P35/F36</f>
        <v>0.43478260869565216</v>
      </c>
      <c r="Q36" s="1"/>
      <c r="R36" s="1">
        <f>M35+R35</f>
        <v>0</v>
      </c>
      <c r="S36" s="1">
        <f>N35+S35</f>
        <v>0</v>
      </c>
      <c r="T36" s="1">
        <f>O35+T35</f>
        <v>0</v>
      </c>
      <c r="U36" s="2">
        <f>U35/F36</f>
        <v>0.43478260869565216</v>
      </c>
      <c r="V36" s="1"/>
      <c r="W36" s="1">
        <f>R36+W35</f>
        <v>0</v>
      </c>
      <c r="X36" s="1">
        <f>S36+X35</f>
        <v>0</v>
      </c>
      <c r="Y36" s="1">
        <f>T36+Y35</f>
        <v>0</v>
      </c>
      <c r="Z36" s="2">
        <f>Z35/F36</f>
        <v>0.43478260869565216</v>
      </c>
      <c r="AA36" s="1"/>
      <c r="AB36" s="1">
        <f>W36+AB35</f>
        <v>0</v>
      </c>
      <c r="AC36" s="1">
        <f>X36+AC35</f>
        <v>0</v>
      </c>
      <c r="AD36" s="1">
        <f>Y36+AD35</f>
        <v>1</v>
      </c>
      <c r="AE36" s="2">
        <f>AE35/F36</f>
        <v>0.44347826086956521</v>
      </c>
      <c r="AF36" s="1"/>
      <c r="AG36" s="1">
        <f>AB36+AG35</f>
        <v>0</v>
      </c>
      <c r="AH36" s="1">
        <f>AC36+AH35</f>
        <v>0</v>
      </c>
      <c r="AI36" s="1">
        <f>AD36+AI35</f>
        <v>1</v>
      </c>
      <c r="AJ36" s="2">
        <f>AJ35/F36</f>
        <v>0.44347826086956521</v>
      </c>
      <c r="AK36" s="1"/>
      <c r="AL36" s="1">
        <f>AG36+AL35</f>
        <v>0</v>
      </c>
      <c r="AM36" s="1">
        <f>AH36+AM35</f>
        <v>0</v>
      </c>
      <c r="AN36" s="1">
        <f>AI36+AN35</f>
        <v>1</v>
      </c>
      <c r="AO36" s="2">
        <f>AO35/F36</f>
        <v>0.44347826086956521</v>
      </c>
      <c r="AP36" s="1"/>
      <c r="AQ36" s="1">
        <f>AL36+AQ35</f>
        <v>0</v>
      </c>
      <c r="AR36" s="1">
        <f>AM36+AR35</f>
        <v>0</v>
      </c>
      <c r="AS36" s="1">
        <f>AN36+AS35</f>
        <v>1</v>
      </c>
      <c r="AT36" s="2">
        <f>AT35/F36</f>
        <v>0.44347826086956521</v>
      </c>
      <c r="AU36" s="1"/>
      <c r="AV36" s="1">
        <f>AQ36+AV35</f>
        <v>0</v>
      </c>
      <c r="AW36" s="1">
        <f>AR36+AW35</f>
        <v>0</v>
      </c>
      <c r="AX36" s="1">
        <f>AS36+AX35</f>
        <v>1</v>
      </c>
      <c r="AY36" s="2">
        <f>AY35/F36</f>
        <v>0.44347826086956521</v>
      </c>
      <c r="AZ36" s="1"/>
      <c r="BA36" s="1">
        <f>AV36+BA35</f>
        <v>0</v>
      </c>
      <c r="BB36" s="1">
        <f>AW36+BB35</f>
        <v>0</v>
      </c>
      <c r="BC36" s="1">
        <f>AX36+BC35</f>
        <v>1</v>
      </c>
      <c r="BD36" s="2">
        <f>BD35/F36</f>
        <v>0.44347826086956521</v>
      </c>
      <c r="BE36" s="1"/>
      <c r="BF36" s="1">
        <f>BA36+BF35</f>
        <v>0</v>
      </c>
      <c r="BG36" s="1">
        <f>BB36+BG35</f>
        <v>0</v>
      </c>
      <c r="BH36" s="1">
        <f>BC36+BH35</f>
        <v>1</v>
      </c>
      <c r="BI36" s="2">
        <f>BI35/F36</f>
        <v>0.44347826086956521</v>
      </c>
      <c r="BJ36" s="1"/>
      <c r="BK36" s="1">
        <f>BF36+BK35</f>
        <v>0</v>
      </c>
      <c r="BL36" s="1">
        <f>BG36+BL35</f>
        <v>0</v>
      </c>
      <c r="BM36" s="1">
        <f>BH36+BM35</f>
        <v>1</v>
      </c>
      <c r="BN36" s="2">
        <f>BN35/F36</f>
        <v>0.44347826086956521</v>
      </c>
      <c r="BO36" s="1"/>
      <c r="BP36" s="1">
        <f>BK36+BP35</f>
        <v>0</v>
      </c>
      <c r="BQ36" s="1">
        <f>BL36+BQ35</f>
        <v>0</v>
      </c>
      <c r="BR36" s="1">
        <f>BM36+BR35</f>
        <v>1</v>
      </c>
      <c r="BS36" s="2">
        <f>BS35/F36</f>
        <v>0.44347826086956521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N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7" sqref="L7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28515625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5546875" customWidth="1"/>
    <col min="62" max="65" width="3" customWidth="1"/>
    <col min="66" max="66" width="8" customWidth="1"/>
    <col min="67" max="70" width="3" customWidth="1"/>
    <col min="71" max="71" width="7.8554687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124</v>
      </c>
      <c r="B3" s="4"/>
      <c r="C3" s="4"/>
      <c r="D3" s="4"/>
      <c r="E3" s="35"/>
      <c r="F3" s="36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94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0" customFormat="1" x14ac:dyDescent="0.25">
      <c r="A4" s="160"/>
      <c r="B4" s="161" t="s">
        <v>242</v>
      </c>
      <c r="C4" s="162">
        <v>3</v>
      </c>
      <c r="D4" s="173">
        <v>6640</v>
      </c>
      <c r="E4" s="174">
        <v>41</v>
      </c>
      <c r="F4" s="176">
        <f>IF(B4="MAL",E4,IF(E4&gt;=11,E4+variables!$B$1,11))</f>
        <v>42</v>
      </c>
      <c r="G4" s="164">
        <f>$BS4/F4</f>
        <v>0.2857142857142857</v>
      </c>
      <c r="H4" s="165">
        <v>12</v>
      </c>
      <c r="I4" s="165">
        <f>+H4+J4</f>
        <v>12</v>
      </c>
      <c r="J4" s="166"/>
      <c r="K4" s="167">
        <v>2021</v>
      </c>
      <c r="L4" s="168">
        <v>2021</v>
      </c>
      <c r="M4" s="168"/>
      <c r="N4" s="168"/>
      <c r="O4" s="168"/>
      <c r="P4" s="175">
        <f>SUM(M4:O4)+H4</f>
        <v>12</v>
      </c>
      <c r="Q4" s="168"/>
      <c r="R4" s="168"/>
      <c r="S4" s="168"/>
      <c r="T4" s="168"/>
      <c r="U4" s="161">
        <f>SUM(P4:T4)</f>
        <v>12</v>
      </c>
      <c r="V4" s="168"/>
      <c r="W4" s="168"/>
      <c r="X4" s="168"/>
      <c r="Y4" s="168"/>
      <c r="Z4" s="161">
        <f>SUM(U4:Y4)</f>
        <v>12</v>
      </c>
      <c r="AA4" s="168"/>
      <c r="AB4" s="168"/>
      <c r="AC4" s="168"/>
      <c r="AD4" s="168"/>
      <c r="AE4" s="161">
        <f>SUM(Z4:AD4)</f>
        <v>12</v>
      </c>
      <c r="AF4" s="168"/>
      <c r="AG4" s="168"/>
      <c r="AH4" s="168"/>
      <c r="AI4" s="168"/>
      <c r="AJ4" s="161">
        <f>SUM(AE4:AI4)</f>
        <v>12</v>
      </c>
      <c r="AK4" s="168"/>
      <c r="AL4" s="168"/>
      <c r="AM4" s="168"/>
      <c r="AN4" s="168"/>
      <c r="AO4" s="161">
        <f>SUM(AJ4:AN4)</f>
        <v>12</v>
      </c>
      <c r="AP4" s="168"/>
      <c r="AQ4" s="168"/>
      <c r="AR4" s="168"/>
      <c r="AS4" s="168"/>
      <c r="AT4" s="161">
        <f>SUM(AO4:AS4)</f>
        <v>12</v>
      </c>
      <c r="AU4" s="168"/>
      <c r="AV4" s="168"/>
      <c r="AW4" s="168"/>
      <c r="AX4" s="168"/>
      <c r="AY4" s="161">
        <f>SUM(AT4:AX4)</f>
        <v>12</v>
      </c>
      <c r="AZ4" s="168"/>
      <c r="BA4" s="168"/>
      <c r="BB4" s="168"/>
      <c r="BC4" s="168"/>
      <c r="BD4" s="161">
        <f>SUM(AY4:BC4)</f>
        <v>12</v>
      </c>
      <c r="BE4" s="168"/>
      <c r="BF4" s="168"/>
      <c r="BG4" s="168"/>
      <c r="BH4" s="168"/>
      <c r="BI4" s="161">
        <f>SUM(BD4:BH4)</f>
        <v>12</v>
      </c>
      <c r="BJ4" s="168"/>
      <c r="BK4" s="168"/>
      <c r="BL4" s="168"/>
      <c r="BM4" s="168"/>
      <c r="BN4" s="161">
        <f>SUM(BI4:BM4)</f>
        <v>12</v>
      </c>
      <c r="BO4" s="168"/>
      <c r="BP4" s="168"/>
      <c r="BQ4" s="168"/>
      <c r="BR4" s="168"/>
      <c r="BS4" s="161">
        <f>SUM(BN4:BR4)</f>
        <v>12</v>
      </c>
    </row>
    <row r="5" spans="1:71" s="170" customFormat="1" x14ac:dyDescent="0.25">
      <c r="A5" s="160"/>
      <c r="B5" s="161" t="s">
        <v>16</v>
      </c>
      <c r="C5" s="162">
        <v>6</v>
      </c>
      <c r="D5" s="173">
        <v>5951</v>
      </c>
      <c r="E5" s="174">
        <v>32</v>
      </c>
      <c r="F5" s="176">
        <f>IF(B5="MAL",E5,IF(E5&gt;=11,E5+variables!$B$1,11))</f>
        <v>33</v>
      </c>
      <c r="G5" s="164">
        <f>$BS5/F5</f>
        <v>0.18181818181818182</v>
      </c>
      <c r="H5" s="165">
        <v>6</v>
      </c>
      <c r="I5" s="165">
        <f>+H5+J5</f>
        <v>6</v>
      </c>
      <c r="J5" s="166"/>
      <c r="K5" s="167">
        <v>2021</v>
      </c>
      <c r="L5" s="168">
        <v>2021</v>
      </c>
      <c r="M5" s="177"/>
      <c r="N5" s="177"/>
      <c r="O5" s="177"/>
      <c r="P5" s="175">
        <f>SUM(M5:O5)+H5</f>
        <v>6</v>
      </c>
      <c r="Q5" s="168"/>
      <c r="R5" s="168"/>
      <c r="S5" s="168"/>
      <c r="T5" s="168"/>
      <c r="U5" s="161">
        <f>SUM(P5:T5)</f>
        <v>6</v>
      </c>
      <c r="V5" s="168"/>
      <c r="W5" s="168"/>
      <c r="X5" s="168"/>
      <c r="Y5" s="168"/>
      <c r="Z5" s="161">
        <f>SUM(U5:Y5)</f>
        <v>6</v>
      </c>
      <c r="AA5" s="168"/>
      <c r="AB5" s="168"/>
      <c r="AC5" s="168"/>
      <c r="AD5" s="168"/>
      <c r="AE5" s="161">
        <f>SUM(Z5:AD5)</f>
        <v>6</v>
      </c>
      <c r="AF5" s="168"/>
      <c r="AG5" s="168"/>
      <c r="AH5" s="168"/>
      <c r="AI5" s="168"/>
      <c r="AJ5" s="161">
        <f>SUM(AE5:AI5)</f>
        <v>6</v>
      </c>
      <c r="AK5" s="168"/>
      <c r="AL5" s="168"/>
      <c r="AM5" s="168"/>
      <c r="AN5" s="168"/>
      <c r="AO5" s="161">
        <f>SUM(AJ5:AN5)</f>
        <v>6</v>
      </c>
      <c r="AP5" s="168"/>
      <c r="AQ5" s="168"/>
      <c r="AR5" s="168"/>
      <c r="AS5" s="168"/>
      <c r="AT5" s="161">
        <f>SUM(AO5:AS5)</f>
        <v>6</v>
      </c>
      <c r="AU5" s="168"/>
      <c r="AV5" s="168"/>
      <c r="AW5" s="168"/>
      <c r="AX5" s="168"/>
      <c r="AY5" s="161">
        <f>SUM(AT5:AX5)</f>
        <v>6</v>
      </c>
      <c r="AZ5" s="168"/>
      <c r="BA5" s="168"/>
      <c r="BB5" s="168"/>
      <c r="BC5" s="168"/>
      <c r="BD5" s="161">
        <f>SUM(AY5:BC5)</f>
        <v>6</v>
      </c>
      <c r="BE5" s="168"/>
      <c r="BF5" s="168"/>
      <c r="BG5" s="168"/>
      <c r="BH5" s="168"/>
      <c r="BI5" s="161">
        <f>SUM(BD5:BH5)</f>
        <v>6</v>
      </c>
      <c r="BJ5" s="168"/>
      <c r="BK5" s="168"/>
      <c r="BL5" s="168"/>
      <c r="BM5" s="168"/>
      <c r="BN5" s="161">
        <f>SUM(BI5:BM5)</f>
        <v>6</v>
      </c>
      <c r="BO5" s="168"/>
      <c r="BP5" s="168"/>
      <c r="BQ5" s="168"/>
      <c r="BR5" s="168"/>
      <c r="BS5" s="161">
        <f>SUM(BN5:BR5)</f>
        <v>6</v>
      </c>
    </row>
    <row r="6" spans="1:71" s="170" customFormat="1" x14ac:dyDescent="0.25">
      <c r="A6" s="160"/>
      <c r="B6" s="161" t="s">
        <v>407</v>
      </c>
      <c r="C6" s="162">
        <v>11</v>
      </c>
      <c r="D6" s="173">
        <v>8107</v>
      </c>
      <c r="E6" s="174">
        <v>23</v>
      </c>
      <c r="F6" s="176">
        <f>IF(B6="MAL",E6,IF(E6&gt;=11,E6+variables!$B$1,11))</f>
        <v>24</v>
      </c>
      <c r="G6" s="164">
        <f>$BS6/F6</f>
        <v>0.33333333333333331</v>
      </c>
      <c r="H6" s="165">
        <v>8</v>
      </c>
      <c r="I6" s="165">
        <f>+H6+J6</f>
        <v>8</v>
      </c>
      <c r="J6" s="166"/>
      <c r="K6" s="167">
        <v>2021</v>
      </c>
      <c r="L6" s="168">
        <v>2021</v>
      </c>
      <c r="M6" s="177"/>
      <c r="N6" s="177"/>
      <c r="O6" s="177"/>
      <c r="P6" s="175">
        <f>SUM(M6:O6)+H6</f>
        <v>8</v>
      </c>
      <c r="Q6" s="168"/>
      <c r="R6" s="168"/>
      <c r="S6" s="168"/>
      <c r="T6" s="168"/>
      <c r="U6" s="161">
        <f>SUM(P6:T6)</f>
        <v>8</v>
      </c>
      <c r="V6" s="168"/>
      <c r="W6" s="168"/>
      <c r="X6" s="168"/>
      <c r="Y6" s="168"/>
      <c r="Z6" s="161">
        <f>SUM(U6:Y6)</f>
        <v>8</v>
      </c>
      <c r="AA6" s="168"/>
      <c r="AB6" s="168"/>
      <c r="AC6" s="168"/>
      <c r="AD6" s="168"/>
      <c r="AE6" s="161">
        <f>SUM(Z6:AD6)</f>
        <v>8</v>
      </c>
      <c r="AF6" s="168"/>
      <c r="AG6" s="168"/>
      <c r="AH6" s="168"/>
      <c r="AI6" s="168"/>
      <c r="AJ6" s="161">
        <f>SUM(AE6:AI6)</f>
        <v>8</v>
      </c>
      <c r="AK6" s="168"/>
      <c r="AL6" s="168"/>
      <c r="AM6" s="168"/>
      <c r="AN6" s="168"/>
      <c r="AO6" s="161">
        <f>SUM(AJ6:AN6)</f>
        <v>8</v>
      </c>
      <c r="AP6" s="168"/>
      <c r="AQ6" s="168"/>
      <c r="AR6" s="168"/>
      <c r="AS6" s="168"/>
      <c r="AT6" s="161">
        <f>SUM(AO6:AS6)</f>
        <v>8</v>
      </c>
      <c r="AU6" s="168"/>
      <c r="AV6" s="168"/>
      <c r="AW6" s="168"/>
      <c r="AX6" s="168"/>
      <c r="AY6" s="161">
        <f>SUM(AT6:AX6)</f>
        <v>8</v>
      </c>
      <c r="AZ6" s="168"/>
      <c r="BA6" s="168"/>
      <c r="BB6" s="168"/>
      <c r="BC6" s="168"/>
      <c r="BD6" s="161">
        <f>SUM(AY6:BC6)</f>
        <v>8</v>
      </c>
      <c r="BE6" s="168"/>
      <c r="BF6" s="168"/>
      <c r="BG6" s="168"/>
      <c r="BH6" s="168"/>
      <c r="BI6" s="161">
        <f>SUM(BD6:BH6)</f>
        <v>8</v>
      </c>
      <c r="BJ6" s="168"/>
      <c r="BK6" s="168"/>
      <c r="BL6" s="168"/>
      <c r="BM6" s="168"/>
      <c r="BN6" s="161">
        <f>SUM(BI6:BM6)</f>
        <v>8</v>
      </c>
      <c r="BO6" s="168"/>
      <c r="BP6" s="168"/>
      <c r="BQ6" s="168"/>
      <c r="BR6" s="168"/>
      <c r="BS6" s="161">
        <f>SUM(BN6:BR6)</f>
        <v>8</v>
      </c>
    </row>
    <row r="7" spans="1:71" x14ac:dyDescent="0.25">
      <c r="A7" s="1"/>
      <c r="B7" s="4"/>
      <c r="C7" s="4"/>
      <c r="D7" s="4"/>
      <c r="E7" s="4"/>
      <c r="F7" s="1"/>
      <c r="G7" s="1"/>
      <c r="H7" s="79"/>
      <c r="I7" s="79"/>
      <c r="J7" s="79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79">
        <f>SUM(P3:P6)</f>
        <v>26</v>
      </c>
      <c r="Q7" s="1">
        <f>SUM(Q3:Q6)+E3</f>
        <v>0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26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26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26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26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26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26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26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26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26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26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26</v>
      </c>
    </row>
    <row r="8" spans="1:71" s="170" customFormat="1" x14ac:dyDescent="0.25">
      <c r="A8" s="161"/>
      <c r="B8" s="161" t="s">
        <v>244</v>
      </c>
      <c r="C8" s="161">
        <f>COUNT(C4:C6)</f>
        <v>3</v>
      </c>
      <c r="D8" s="161"/>
      <c r="E8" s="161">
        <f>SUM(E3:E6)</f>
        <v>96</v>
      </c>
      <c r="F8" s="161">
        <f>SUM(F3:F6)</f>
        <v>99</v>
      </c>
      <c r="G8" s="171">
        <f>$BS7/F8</f>
        <v>0.26262626262626265</v>
      </c>
      <c r="H8" s="169">
        <f>SUM(H3:H6)</f>
        <v>26</v>
      </c>
      <c r="I8" s="169">
        <f>SUM(I3:I6)</f>
        <v>26</v>
      </c>
      <c r="J8" s="169">
        <f>SUM(J3:J6)</f>
        <v>0</v>
      </c>
      <c r="K8" s="161"/>
      <c r="L8" s="161"/>
      <c r="M8" s="161"/>
      <c r="N8" s="161"/>
      <c r="O8" s="161"/>
      <c r="P8" s="171">
        <f>P7/F8</f>
        <v>0.26262626262626265</v>
      </c>
      <c r="Q8" s="161"/>
      <c r="R8" s="161">
        <f>M7+R7</f>
        <v>0</v>
      </c>
      <c r="S8" s="161">
        <f>N7+S7</f>
        <v>0</v>
      </c>
      <c r="T8" s="161">
        <f>O7+T7</f>
        <v>0</v>
      </c>
      <c r="U8" s="171">
        <f>U7/F8</f>
        <v>0.26262626262626265</v>
      </c>
      <c r="V8" s="161"/>
      <c r="W8" s="161">
        <f>R8+W7</f>
        <v>0</v>
      </c>
      <c r="X8" s="161">
        <f>S8+X7</f>
        <v>0</v>
      </c>
      <c r="Y8" s="161">
        <f>T8+Y7</f>
        <v>0</v>
      </c>
      <c r="Z8" s="171">
        <f>Z7/F8</f>
        <v>0.26262626262626265</v>
      </c>
      <c r="AA8" s="161"/>
      <c r="AB8" s="161">
        <f>W8+AB7</f>
        <v>0</v>
      </c>
      <c r="AC8" s="161">
        <f>X8+AC7</f>
        <v>0</v>
      </c>
      <c r="AD8" s="161">
        <f>Y8+AD7</f>
        <v>0</v>
      </c>
      <c r="AE8" s="171">
        <f>AE7/F8</f>
        <v>0.26262626262626265</v>
      </c>
      <c r="AF8" s="161"/>
      <c r="AG8" s="161">
        <f>AB8+AG7</f>
        <v>0</v>
      </c>
      <c r="AH8" s="161">
        <f>AC8+AH7</f>
        <v>0</v>
      </c>
      <c r="AI8" s="161">
        <f>AD8+AI7</f>
        <v>0</v>
      </c>
      <c r="AJ8" s="171">
        <f>AJ7/F8</f>
        <v>0.26262626262626265</v>
      </c>
      <c r="AK8" s="161"/>
      <c r="AL8" s="161">
        <f>AG8+AL7</f>
        <v>0</v>
      </c>
      <c r="AM8" s="161">
        <f>AH8+AM7</f>
        <v>0</v>
      </c>
      <c r="AN8" s="161">
        <f>AI8+AN7</f>
        <v>0</v>
      </c>
      <c r="AO8" s="171">
        <f>AO7/F8</f>
        <v>0.26262626262626265</v>
      </c>
      <c r="AP8" s="161"/>
      <c r="AQ8" s="161">
        <f>AL8+AQ7</f>
        <v>0</v>
      </c>
      <c r="AR8" s="161">
        <f>AM8+AR7</f>
        <v>0</v>
      </c>
      <c r="AS8" s="161">
        <f>AN8+AS7</f>
        <v>0</v>
      </c>
      <c r="AT8" s="171">
        <f>AT7/F8</f>
        <v>0.26262626262626265</v>
      </c>
      <c r="AU8" s="161"/>
      <c r="AV8" s="161">
        <f>AQ8+AV7</f>
        <v>0</v>
      </c>
      <c r="AW8" s="161">
        <f>AR8+AW7</f>
        <v>0</v>
      </c>
      <c r="AX8" s="161">
        <f>AS8+AX7</f>
        <v>0</v>
      </c>
      <c r="AY8" s="171">
        <f>AY7/F8</f>
        <v>0.26262626262626265</v>
      </c>
      <c r="AZ8" s="161"/>
      <c r="BA8" s="161">
        <f>AV8+BA7</f>
        <v>0</v>
      </c>
      <c r="BB8" s="161">
        <f>AW8+BB7</f>
        <v>0</v>
      </c>
      <c r="BC8" s="161">
        <f>AX8+BC7</f>
        <v>0</v>
      </c>
      <c r="BD8" s="171">
        <f>BD7/F8</f>
        <v>0.26262626262626265</v>
      </c>
      <c r="BE8" s="161"/>
      <c r="BF8" s="161">
        <f>BA8+BF7</f>
        <v>0</v>
      </c>
      <c r="BG8" s="161">
        <f>BB8+BG7</f>
        <v>0</v>
      </c>
      <c r="BH8" s="161">
        <f>BC8+BH7</f>
        <v>0</v>
      </c>
      <c r="BI8" s="171">
        <f>BI7/F8</f>
        <v>0.26262626262626265</v>
      </c>
      <c r="BJ8" s="161"/>
      <c r="BK8" s="161">
        <f>BF8+BK7</f>
        <v>0</v>
      </c>
      <c r="BL8" s="161">
        <f>BG8+BL7</f>
        <v>0</v>
      </c>
      <c r="BM8" s="161">
        <f>BH8+BM7</f>
        <v>0</v>
      </c>
      <c r="BN8" s="171">
        <f>BN7/F8</f>
        <v>0.26262626262626265</v>
      </c>
      <c r="BO8" s="161"/>
      <c r="BP8" s="161">
        <f>BK8+BP7</f>
        <v>0</v>
      </c>
      <c r="BQ8" s="161">
        <f>BL8+BQ7</f>
        <v>0</v>
      </c>
      <c r="BR8" s="161">
        <f>BM8+BR7</f>
        <v>0</v>
      </c>
      <c r="BS8" s="171">
        <f>BS7/F8</f>
        <v>0.26262626262626265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4"/>
  <sheetViews>
    <sheetView zoomScale="150" zoomScaleNormal="150" workbookViewId="0">
      <pane xSplit="12" ySplit="2" topLeftCell="AT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2" sqref="B12"/>
    </sheetView>
  </sheetViews>
  <sheetFormatPr defaultColWidth="8.85546875" defaultRowHeight="15" x14ac:dyDescent="0.25"/>
  <cols>
    <col min="1" max="1" width="16.42578125" bestFit="1" customWidth="1"/>
    <col min="2" max="2" width="20.5703125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6.140625" bestFit="1" customWidth="1"/>
    <col min="12" max="12" width="8.28515625" bestFit="1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.28515625" customWidth="1"/>
    <col min="35" max="35" width="3" customWidth="1"/>
    <col min="36" max="36" width="7.140625" customWidth="1"/>
    <col min="37" max="40" width="3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7" width="3" customWidth="1"/>
    <col min="48" max="48" width="2.7109375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/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20" t="s">
        <v>304</v>
      </c>
      <c r="B3" s="1"/>
      <c r="C3" s="1"/>
      <c r="D3" s="1"/>
      <c r="E3" s="16"/>
      <c r="F3" s="44"/>
      <c r="G3" s="2"/>
      <c r="H3" s="79"/>
      <c r="I3" s="79"/>
      <c r="J3" s="89"/>
      <c r="K3" s="9">
        <v>2021</v>
      </c>
      <c r="L3" s="9">
        <v>2021</v>
      </c>
      <c r="M3" s="9"/>
      <c r="N3" s="9"/>
      <c r="O3" s="9"/>
      <c r="P3" s="79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110" customFormat="1" x14ac:dyDescent="0.25">
      <c r="A4" s="136"/>
      <c r="B4" s="106" t="s">
        <v>392</v>
      </c>
      <c r="C4" s="111">
        <v>1</v>
      </c>
      <c r="D4" s="106"/>
      <c r="E4" s="141">
        <v>28</v>
      </c>
      <c r="F4" s="140">
        <f>IF(B4="MAL",E4,IF(E4&gt;=11,E4+variables!$B$1,11))</f>
        <v>29</v>
      </c>
      <c r="G4" s="107">
        <f t="shared" ref="G4:G11" si="11">$BS4/F4</f>
        <v>0.62068965517241381</v>
      </c>
      <c r="H4" s="108">
        <v>9</v>
      </c>
      <c r="I4" s="108">
        <f t="shared" ref="I4:I11" si="12">+H4+J4</f>
        <v>9</v>
      </c>
      <c r="J4" s="115"/>
      <c r="K4" s="109">
        <v>2021</v>
      </c>
      <c r="L4" s="9">
        <v>2021</v>
      </c>
      <c r="M4" s="109"/>
      <c r="N4" s="109"/>
      <c r="O4" s="109"/>
      <c r="P4" s="108">
        <f>SUM(M4:O4)+H4</f>
        <v>9</v>
      </c>
      <c r="Q4" s="109"/>
      <c r="R4" s="109">
        <v>4</v>
      </c>
      <c r="S4" s="109">
        <v>5</v>
      </c>
      <c r="T4" s="109"/>
      <c r="U4" s="106">
        <f t="shared" si="0"/>
        <v>18</v>
      </c>
      <c r="V4" s="109"/>
      <c r="W4" s="109"/>
      <c r="X4" s="109"/>
      <c r="Y4" s="109"/>
      <c r="Z4" s="106">
        <f t="shared" si="1"/>
        <v>18</v>
      </c>
      <c r="AA4" s="109"/>
      <c r="AB4" s="109"/>
      <c r="AC4" s="109"/>
      <c r="AD4" s="109"/>
      <c r="AE4" s="106">
        <f t="shared" si="2"/>
        <v>18</v>
      </c>
      <c r="AF4" s="109"/>
      <c r="AG4" s="109"/>
      <c r="AH4" s="109"/>
      <c r="AI4" s="109"/>
      <c r="AJ4" s="106">
        <f t="shared" si="3"/>
        <v>18</v>
      </c>
      <c r="AK4" s="109"/>
      <c r="AL4" s="109"/>
      <c r="AM4" s="109"/>
      <c r="AN4" s="109"/>
      <c r="AO4" s="106">
        <f t="shared" si="4"/>
        <v>18</v>
      </c>
      <c r="AP4" s="109"/>
      <c r="AQ4" s="109"/>
      <c r="AR4" s="109"/>
      <c r="AS4" s="109"/>
      <c r="AT4" s="106">
        <f t="shared" si="5"/>
        <v>18</v>
      </c>
      <c r="AU4" s="109"/>
      <c r="AV4" s="109"/>
      <c r="AW4" s="109"/>
      <c r="AX4" s="109"/>
      <c r="AY4" s="106">
        <f t="shared" si="6"/>
        <v>18</v>
      </c>
      <c r="AZ4" s="109"/>
      <c r="BA4" s="109"/>
      <c r="BB4" s="109"/>
      <c r="BC4" s="109"/>
      <c r="BD4" s="106">
        <f t="shared" si="7"/>
        <v>18</v>
      </c>
      <c r="BE4" s="109"/>
      <c r="BF4" s="109"/>
      <c r="BG4" s="109"/>
      <c r="BH4" s="109"/>
      <c r="BI4" s="106">
        <f t="shared" si="8"/>
        <v>18</v>
      </c>
      <c r="BJ4" s="109"/>
      <c r="BK4" s="109"/>
      <c r="BL4" s="109"/>
      <c r="BM4" s="109"/>
      <c r="BN4" s="106">
        <f t="shared" si="9"/>
        <v>18</v>
      </c>
      <c r="BO4" s="109"/>
      <c r="BP4" s="109"/>
      <c r="BQ4" s="109"/>
      <c r="BR4" s="109"/>
      <c r="BS4" s="106">
        <f t="shared" si="10"/>
        <v>18</v>
      </c>
    </row>
    <row r="5" spans="1:71" s="237" customFormat="1" x14ac:dyDescent="0.25">
      <c r="A5" s="273"/>
      <c r="B5" s="232" t="s">
        <v>261</v>
      </c>
      <c r="C5" s="274">
        <v>3</v>
      </c>
      <c r="D5" s="274">
        <v>160</v>
      </c>
      <c r="E5" s="275">
        <v>82</v>
      </c>
      <c r="F5" s="297">
        <f>IF(B5="MAL",E5,IF(E5&gt;=11,E5+variables!$B$1,11))</f>
        <v>83</v>
      </c>
      <c r="G5" s="234">
        <f t="shared" si="11"/>
        <v>1</v>
      </c>
      <c r="H5" s="236">
        <v>52</v>
      </c>
      <c r="I5" s="236">
        <f t="shared" si="12"/>
        <v>52</v>
      </c>
      <c r="J5" s="252"/>
      <c r="K5" s="235">
        <v>2021</v>
      </c>
      <c r="L5" s="235">
        <v>2021</v>
      </c>
      <c r="M5" s="235"/>
      <c r="N5" s="235"/>
      <c r="O5" s="235"/>
      <c r="P5" s="236">
        <f>SUM(M5:O5)+H5</f>
        <v>52</v>
      </c>
      <c r="Q5" s="235"/>
      <c r="R5" s="235"/>
      <c r="S5" s="235">
        <v>29</v>
      </c>
      <c r="T5" s="235"/>
      <c r="U5" s="232">
        <f t="shared" si="0"/>
        <v>81</v>
      </c>
      <c r="V5" s="235"/>
      <c r="W5" s="235"/>
      <c r="X5" s="235"/>
      <c r="Y5" s="235"/>
      <c r="Z5" s="232">
        <f t="shared" si="1"/>
        <v>81</v>
      </c>
      <c r="AA5" s="235"/>
      <c r="AB5" s="235"/>
      <c r="AC5" s="235"/>
      <c r="AD5" s="235"/>
      <c r="AE5" s="232">
        <f t="shared" si="2"/>
        <v>81</v>
      </c>
      <c r="AF5" s="235"/>
      <c r="AG5" s="235"/>
      <c r="AH5" s="235"/>
      <c r="AI5" s="235"/>
      <c r="AJ5" s="232">
        <f t="shared" si="3"/>
        <v>81</v>
      </c>
      <c r="AK5" s="235"/>
      <c r="AL5" s="235">
        <v>1</v>
      </c>
      <c r="AM5" s="235"/>
      <c r="AN5" s="235"/>
      <c r="AO5" s="232">
        <f t="shared" si="4"/>
        <v>82</v>
      </c>
      <c r="AP5" s="235"/>
      <c r="AQ5" s="235"/>
      <c r="AR5" s="235"/>
      <c r="AS5" s="235"/>
      <c r="AT5" s="232">
        <f t="shared" si="5"/>
        <v>82</v>
      </c>
      <c r="AU5" s="235"/>
      <c r="AV5" s="235">
        <v>1</v>
      </c>
      <c r="AW5" s="235"/>
      <c r="AX5" s="235"/>
      <c r="AY5" s="232">
        <f t="shared" si="6"/>
        <v>83</v>
      </c>
      <c r="AZ5" s="235"/>
      <c r="BA5" s="235"/>
      <c r="BB5" s="235"/>
      <c r="BC5" s="235"/>
      <c r="BD5" s="232">
        <f t="shared" si="7"/>
        <v>83</v>
      </c>
      <c r="BE5" s="235"/>
      <c r="BF5" s="235"/>
      <c r="BG5" s="235"/>
      <c r="BH5" s="235"/>
      <c r="BI5" s="232">
        <f t="shared" si="8"/>
        <v>83</v>
      </c>
      <c r="BJ5" s="235"/>
      <c r="BK5" s="235"/>
      <c r="BL5" s="235"/>
      <c r="BM5" s="235"/>
      <c r="BN5" s="232">
        <f t="shared" si="9"/>
        <v>83</v>
      </c>
      <c r="BO5" s="235"/>
      <c r="BP5" s="235"/>
      <c r="BQ5" s="235"/>
      <c r="BR5" s="235"/>
      <c r="BS5" s="232">
        <f t="shared" si="10"/>
        <v>83</v>
      </c>
    </row>
    <row r="6" spans="1:71" s="170" customFormat="1" x14ac:dyDescent="0.25">
      <c r="A6" s="160"/>
      <c r="B6" s="161" t="s">
        <v>352</v>
      </c>
      <c r="C6" s="162">
        <v>4</v>
      </c>
      <c r="D6" s="162">
        <v>2621</v>
      </c>
      <c r="E6" s="174">
        <v>24</v>
      </c>
      <c r="F6" s="176">
        <f>IF(B6="MAL",E6,IF(E6&gt;=11,E6+variables!$B$1,11))</f>
        <v>25</v>
      </c>
      <c r="G6" s="171">
        <f t="shared" si="11"/>
        <v>0.96</v>
      </c>
      <c r="H6" s="169">
        <v>18</v>
      </c>
      <c r="I6" s="169">
        <f t="shared" si="12"/>
        <v>18</v>
      </c>
      <c r="J6" s="166"/>
      <c r="K6" s="168">
        <v>2021</v>
      </c>
      <c r="L6" s="168">
        <v>2021</v>
      </c>
      <c r="M6" s="168"/>
      <c r="N6" s="168"/>
      <c r="O6" s="168"/>
      <c r="P6" s="169">
        <f t="shared" ref="P6:P11" si="13">SUM(M6:O6)+H6</f>
        <v>18</v>
      </c>
      <c r="Q6" s="168"/>
      <c r="R6" s="168"/>
      <c r="S6" s="168"/>
      <c r="T6" s="168"/>
      <c r="U6" s="161">
        <f t="shared" si="0"/>
        <v>18</v>
      </c>
      <c r="V6" s="168"/>
      <c r="W6" s="168"/>
      <c r="X6" s="168"/>
      <c r="Y6" s="168"/>
      <c r="Z6" s="161">
        <f t="shared" si="1"/>
        <v>18</v>
      </c>
      <c r="AA6" s="168"/>
      <c r="AB6" s="168"/>
      <c r="AC6" s="168"/>
      <c r="AD6" s="168"/>
      <c r="AE6" s="161">
        <f t="shared" si="2"/>
        <v>18</v>
      </c>
      <c r="AF6" s="168"/>
      <c r="AG6" s="168"/>
      <c r="AH6" s="168"/>
      <c r="AI6" s="168"/>
      <c r="AJ6" s="161">
        <f t="shared" si="3"/>
        <v>18</v>
      </c>
      <c r="AK6" s="168"/>
      <c r="AL6" s="168"/>
      <c r="AM6" s="168">
        <v>6</v>
      </c>
      <c r="AN6" s="168"/>
      <c r="AO6" s="161">
        <f t="shared" si="4"/>
        <v>24</v>
      </c>
      <c r="AP6" s="168"/>
      <c r="AQ6" s="168"/>
      <c r="AR6" s="168"/>
      <c r="AS6" s="168"/>
      <c r="AT6" s="161">
        <f t="shared" si="5"/>
        <v>24</v>
      </c>
      <c r="AU6" s="168"/>
      <c r="AV6" s="168"/>
      <c r="AW6" s="168"/>
      <c r="AX6" s="168"/>
      <c r="AY6" s="161">
        <f t="shared" si="6"/>
        <v>24</v>
      </c>
      <c r="AZ6" s="168"/>
      <c r="BA6" s="168"/>
      <c r="BB6" s="168"/>
      <c r="BC6" s="168"/>
      <c r="BD6" s="161">
        <f t="shared" si="7"/>
        <v>24</v>
      </c>
      <c r="BE6" s="168"/>
      <c r="BF6" s="168"/>
      <c r="BG6" s="168"/>
      <c r="BH6" s="168"/>
      <c r="BI6" s="161">
        <f t="shared" si="8"/>
        <v>24</v>
      </c>
      <c r="BJ6" s="168"/>
      <c r="BK6" s="168"/>
      <c r="BL6" s="168"/>
      <c r="BM6" s="168"/>
      <c r="BN6" s="161">
        <f t="shared" si="9"/>
        <v>24</v>
      </c>
      <c r="BO6" s="168"/>
      <c r="BP6" s="168"/>
      <c r="BQ6" s="168"/>
      <c r="BR6" s="168"/>
      <c r="BS6" s="161">
        <f t="shared" si="10"/>
        <v>24</v>
      </c>
    </row>
    <row r="7" spans="1:71" s="170" customFormat="1" x14ac:dyDescent="0.25">
      <c r="A7" s="160"/>
      <c r="B7" s="161" t="s">
        <v>409</v>
      </c>
      <c r="C7" s="162">
        <v>6</v>
      </c>
      <c r="D7" s="162"/>
      <c r="E7" s="174">
        <v>24</v>
      </c>
      <c r="F7" s="176">
        <f>IF(B7="MAL",E7,IF(E7&gt;=11,E7+variables!$B$1,11))</f>
        <v>25</v>
      </c>
      <c r="G7" s="171">
        <f t="shared" si="11"/>
        <v>0.88</v>
      </c>
      <c r="H7" s="169">
        <v>5</v>
      </c>
      <c r="I7" s="169">
        <f t="shared" si="12"/>
        <v>6</v>
      </c>
      <c r="J7" s="166">
        <v>1</v>
      </c>
      <c r="K7" s="168">
        <v>2021</v>
      </c>
      <c r="L7" s="168">
        <v>2021</v>
      </c>
      <c r="M7" s="168"/>
      <c r="N7" s="168"/>
      <c r="O7" s="168"/>
      <c r="P7" s="169">
        <f t="shared" si="13"/>
        <v>5</v>
      </c>
      <c r="Q7" s="168"/>
      <c r="R7" s="168"/>
      <c r="S7" s="168">
        <v>8</v>
      </c>
      <c r="T7" s="168"/>
      <c r="U7" s="161">
        <f t="shared" si="0"/>
        <v>13</v>
      </c>
      <c r="V7" s="168"/>
      <c r="W7" s="168"/>
      <c r="X7" s="168"/>
      <c r="Y7" s="168"/>
      <c r="Z7" s="161">
        <f t="shared" si="1"/>
        <v>13</v>
      </c>
      <c r="AA7" s="168">
        <v>1</v>
      </c>
      <c r="AB7" s="168"/>
      <c r="AC7" s="168">
        <v>4</v>
      </c>
      <c r="AD7" s="168"/>
      <c r="AE7" s="161">
        <f t="shared" si="2"/>
        <v>18</v>
      </c>
      <c r="AF7" s="168"/>
      <c r="AG7" s="168"/>
      <c r="AH7" s="168"/>
      <c r="AI7" s="168"/>
      <c r="AJ7" s="161">
        <f t="shared" si="3"/>
        <v>18</v>
      </c>
      <c r="AK7" s="168"/>
      <c r="AL7" s="168">
        <v>1</v>
      </c>
      <c r="AM7" s="168">
        <v>3</v>
      </c>
      <c r="AN7" s="168"/>
      <c r="AO7" s="161">
        <f t="shared" si="4"/>
        <v>22</v>
      </c>
      <c r="AP7" s="168"/>
      <c r="AQ7" s="168"/>
      <c r="AR7" s="168"/>
      <c r="AS7" s="168"/>
      <c r="AT7" s="161">
        <f t="shared" si="5"/>
        <v>22</v>
      </c>
      <c r="AU7" s="168"/>
      <c r="AV7" s="168"/>
      <c r="AW7" s="168"/>
      <c r="AX7" s="168"/>
      <c r="AY7" s="161">
        <f t="shared" si="6"/>
        <v>22</v>
      </c>
      <c r="AZ7" s="168"/>
      <c r="BA7" s="168"/>
      <c r="BB7" s="168"/>
      <c r="BC7" s="168"/>
      <c r="BD7" s="161">
        <f t="shared" si="7"/>
        <v>22</v>
      </c>
      <c r="BE7" s="168"/>
      <c r="BF7" s="168"/>
      <c r="BG7" s="168"/>
      <c r="BH7" s="168"/>
      <c r="BI7" s="161">
        <f t="shared" si="8"/>
        <v>22</v>
      </c>
      <c r="BJ7" s="168"/>
      <c r="BK7" s="168"/>
      <c r="BL7" s="168"/>
      <c r="BM7" s="168"/>
      <c r="BN7" s="161">
        <f t="shared" si="9"/>
        <v>22</v>
      </c>
      <c r="BO7" s="168"/>
      <c r="BP7" s="168"/>
      <c r="BQ7" s="168"/>
      <c r="BR7" s="168"/>
      <c r="BS7" s="161">
        <f t="shared" si="10"/>
        <v>22</v>
      </c>
    </row>
    <row r="8" spans="1:71" s="218" customFormat="1" x14ac:dyDescent="0.25">
      <c r="A8" s="255"/>
      <c r="B8" s="214" t="s">
        <v>29</v>
      </c>
      <c r="C8" s="257">
        <v>10</v>
      </c>
      <c r="D8" s="257">
        <v>6054</v>
      </c>
      <c r="E8" s="259">
        <v>27</v>
      </c>
      <c r="F8" s="295">
        <f>IF(B8="MAL",E8,IF(E8&gt;=11,E8+variables!$B$1,11))</f>
        <v>28</v>
      </c>
      <c r="G8" s="215">
        <f t="shared" si="11"/>
        <v>1.0714285714285714</v>
      </c>
      <c r="H8" s="216">
        <v>19</v>
      </c>
      <c r="I8" s="216">
        <f t="shared" si="12"/>
        <v>19</v>
      </c>
      <c r="J8" s="260"/>
      <c r="K8" s="217">
        <v>2021</v>
      </c>
      <c r="L8" s="217">
        <v>2021</v>
      </c>
      <c r="M8" s="217"/>
      <c r="N8" s="217"/>
      <c r="O8" s="217"/>
      <c r="P8" s="216">
        <f t="shared" si="13"/>
        <v>19</v>
      </c>
      <c r="Q8" s="217"/>
      <c r="R8" s="217"/>
      <c r="S8" s="217">
        <v>1</v>
      </c>
      <c r="T8" s="217"/>
      <c r="U8" s="214">
        <f t="shared" si="0"/>
        <v>20</v>
      </c>
      <c r="V8" s="217"/>
      <c r="W8" s="217"/>
      <c r="X8" s="217"/>
      <c r="Y8" s="217"/>
      <c r="Z8" s="214">
        <f t="shared" si="1"/>
        <v>20</v>
      </c>
      <c r="AA8" s="217"/>
      <c r="AB8" s="217"/>
      <c r="AC8" s="217"/>
      <c r="AD8" s="217"/>
      <c r="AE8" s="214">
        <f t="shared" si="2"/>
        <v>20</v>
      </c>
      <c r="AF8" s="217"/>
      <c r="AG8" s="217"/>
      <c r="AH8" s="217"/>
      <c r="AI8" s="217"/>
      <c r="AJ8" s="214">
        <f t="shared" si="3"/>
        <v>20</v>
      </c>
      <c r="AK8" s="217"/>
      <c r="AL8" s="217">
        <v>1</v>
      </c>
      <c r="AM8" s="217">
        <v>8</v>
      </c>
      <c r="AN8" s="217">
        <v>1</v>
      </c>
      <c r="AO8" s="214">
        <f t="shared" si="4"/>
        <v>30</v>
      </c>
      <c r="AP8" s="217"/>
      <c r="AQ8" s="217"/>
      <c r="AR8" s="217"/>
      <c r="AS8" s="217"/>
      <c r="AT8" s="214">
        <f t="shared" si="5"/>
        <v>30</v>
      </c>
      <c r="AU8" s="217"/>
      <c r="AV8" s="217"/>
      <c r="AW8" s="217"/>
      <c r="AX8" s="217"/>
      <c r="AY8" s="214">
        <f t="shared" si="6"/>
        <v>30</v>
      </c>
      <c r="AZ8" s="217"/>
      <c r="BA8" s="217"/>
      <c r="BB8" s="217"/>
      <c r="BC8" s="217"/>
      <c r="BD8" s="214">
        <f t="shared" si="7"/>
        <v>30</v>
      </c>
      <c r="BE8" s="217"/>
      <c r="BF8" s="217"/>
      <c r="BG8" s="217"/>
      <c r="BH8" s="217"/>
      <c r="BI8" s="214">
        <f t="shared" si="8"/>
        <v>30</v>
      </c>
      <c r="BJ8" s="217"/>
      <c r="BK8" s="217"/>
      <c r="BL8" s="217"/>
      <c r="BM8" s="217"/>
      <c r="BN8" s="214">
        <f t="shared" si="9"/>
        <v>30</v>
      </c>
      <c r="BO8" s="217"/>
      <c r="BP8" s="217"/>
      <c r="BQ8" s="217"/>
      <c r="BR8" s="217"/>
      <c r="BS8" s="214">
        <f t="shared" si="10"/>
        <v>30</v>
      </c>
    </row>
    <row r="9" spans="1:71" s="170" customFormat="1" x14ac:dyDescent="0.25">
      <c r="A9" s="160"/>
      <c r="B9" s="178" t="s">
        <v>316</v>
      </c>
      <c r="C9" s="162">
        <v>16</v>
      </c>
      <c r="D9" s="162">
        <v>8509</v>
      </c>
      <c r="E9" s="174">
        <v>13</v>
      </c>
      <c r="F9" s="176">
        <f>IF(B9="MAL",E9,IF(E9&gt;=11,E9+variables!$B$1,11))</f>
        <v>14</v>
      </c>
      <c r="G9" s="171">
        <f t="shared" si="11"/>
        <v>0.8571428571428571</v>
      </c>
      <c r="H9" s="169">
        <v>5</v>
      </c>
      <c r="I9" s="169">
        <f t="shared" si="12"/>
        <v>5</v>
      </c>
      <c r="J9" s="166"/>
      <c r="K9" s="168">
        <v>2021</v>
      </c>
      <c r="L9" s="168">
        <v>2021</v>
      </c>
      <c r="M9" s="168"/>
      <c r="N9" s="168"/>
      <c r="O9" s="168"/>
      <c r="P9" s="169">
        <f t="shared" si="13"/>
        <v>5</v>
      </c>
      <c r="Q9" s="168"/>
      <c r="R9" s="168"/>
      <c r="S9" s="168"/>
      <c r="T9" s="168"/>
      <c r="U9" s="161">
        <f t="shared" si="0"/>
        <v>5</v>
      </c>
      <c r="V9" s="168"/>
      <c r="W9" s="168"/>
      <c r="X9" s="168"/>
      <c r="Y9" s="168"/>
      <c r="Z9" s="161">
        <f t="shared" si="1"/>
        <v>5</v>
      </c>
      <c r="AA9" s="168"/>
      <c r="AB9" s="168"/>
      <c r="AC9" s="168"/>
      <c r="AD9" s="168"/>
      <c r="AE9" s="161">
        <f t="shared" si="2"/>
        <v>5</v>
      </c>
      <c r="AF9" s="168"/>
      <c r="AG9" s="168"/>
      <c r="AH9" s="168"/>
      <c r="AI9" s="168"/>
      <c r="AJ9" s="161">
        <f t="shared" si="3"/>
        <v>5</v>
      </c>
      <c r="AK9" s="168"/>
      <c r="AL9" s="168"/>
      <c r="AM9" s="168"/>
      <c r="AN9" s="168"/>
      <c r="AO9" s="161">
        <f t="shared" si="4"/>
        <v>5</v>
      </c>
      <c r="AP9" s="168"/>
      <c r="AQ9" s="168"/>
      <c r="AR9" s="168">
        <v>7</v>
      </c>
      <c r="AS9" s="168"/>
      <c r="AT9" s="161">
        <f t="shared" si="5"/>
        <v>12</v>
      </c>
      <c r="AU9" s="168"/>
      <c r="AV9" s="168"/>
      <c r="AW9" s="168"/>
      <c r="AX9" s="168"/>
      <c r="AY9" s="161">
        <f t="shared" si="6"/>
        <v>12</v>
      </c>
      <c r="AZ9" s="168"/>
      <c r="BA9" s="168"/>
      <c r="BB9" s="168"/>
      <c r="BC9" s="168"/>
      <c r="BD9" s="161">
        <f t="shared" si="7"/>
        <v>12</v>
      </c>
      <c r="BE9" s="168"/>
      <c r="BF9" s="168"/>
      <c r="BG9" s="168"/>
      <c r="BH9" s="168"/>
      <c r="BI9" s="161">
        <f t="shared" si="8"/>
        <v>12</v>
      </c>
      <c r="BJ9" s="168"/>
      <c r="BK9" s="168"/>
      <c r="BL9" s="168"/>
      <c r="BM9" s="168"/>
      <c r="BN9" s="161">
        <f t="shared" si="9"/>
        <v>12</v>
      </c>
      <c r="BO9" s="168"/>
      <c r="BP9" s="168"/>
      <c r="BQ9" s="168"/>
      <c r="BR9" s="168"/>
      <c r="BS9" s="161">
        <f t="shared" si="10"/>
        <v>12</v>
      </c>
    </row>
    <row r="10" spans="1:71" s="170" customFormat="1" x14ac:dyDescent="0.25">
      <c r="A10" s="160"/>
      <c r="B10" s="161" t="s">
        <v>213</v>
      </c>
      <c r="C10" s="162">
        <v>17</v>
      </c>
      <c r="D10" s="162">
        <v>8950</v>
      </c>
      <c r="E10" s="174">
        <v>46</v>
      </c>
      <c r="F10" s="176">
        <f>IF(B10="MAL",E10,IF(E10&gt;=11,E10+variables!$B$1,11))</f>
        <v>47</v>
      </c>
      <c r="G10" s="171">
        <f t="shared" si="11"/>
        <v>0.76595744680851063</v>
      </c>
      <c r="H10" s="169">
        <v>29</v>
      </c>
      <c r="I10" s="169">
        <f t="shared" si="12"/>
        <v>29</v>
      </c>
      <c r="J10" s="166"/>
      <c r="K10" s="168">
        <v>2021</v>
      </c>
      <c r="L10" s="168">
        <v>2021</v>
      </c>
      <c r="M10" s="168"/>
      <c r="N10" s="168"/>
      <c r="O10" s="168"/>
      <c r="P10" s="169">
        <f t="shared" si="13"/>
        <v>29</v>
      </c>
      <c r="Q10" s="168"/>
      <c r="R10" s="168"/>
      <c r="S10" s="168"/>
      <c r="T10" s="168"/>
      <c r="U10" s="161">
        <f t="shared" si="0"/>
        <v>29</v>
      </c>
      <c r="V10" s="168"/>
      <c r="W10" s="168"/>
      <c r="X10" s="168"/>
      <c r="Y10" s="168"/>
      <c r="Z10" s="161">
        <f t="shared" si="1"/>
        <v>29</v>
      </c>
      <c r="AA10" s="168"/>
      <c r="AB10" s="168"/>
      <c r="AC10" s="168"/>
      <c r="AD10" s="168"/>
      <c r="AE10" s="161">
        <f t="shared" si="2"/>
        <v>29</v>
      </c>
      <c r="AF10" s="168"/>
      <c r="AG10" s="168"/>
      <c r="AH10" s="168">
        <v>5</v>
      </c>
      <c r="AI10" s="168"/>
      <c r="AJ10" s="161">
        <f t="shared" si="3"/>
        <v>34</v>
      </c>
      <c r="AK10" s="168"/>
      <c r="AL10" s="168"/>
      <c r="AM10" s="168"/>
      <c r="AN10" s="168"/>
      <c r="AO10" s="161">
        <f t="shared" si="4"/>
        <v>34</v>
      </c>
      <c r="AP10" s="168"/>
      <c r="AQ10" s="168"/>
      <c r="AR10" s="168">
        <v>2</v>
      </c>
      <c r="AS10" s="168"/>
      <c r="AT10" s="161">
        <f t="shared" si="5"/>
        <v>36</v>
      </c>
      <c r="AU10" s="168"/>
      <c r="AV10" s="168"/>
      <c r="AW10" s="168"/>
      <c r="AX10" s="168"/>
      <c r="AY10" s="161">
        <f t="shared" si="6"/>
        <v>36</v>
      </c>
      <c r="AZ10" s="168"/>
      <c r="BA10" s="168"/>
      <c r="BB10" s="168"/>
      <c r="BC10" s="168"/>
      <c r="BD10" s="161">
        <f t="shared" si="7"/>
        <v>36</v>
      </c>
      <c r="BE10" s="168"/>
      <c r="BF10" s="168"/>
      <c r="BG10" s="168"/>
      <c r="BH10" s="168"/>
      <c r="BI10" s="161">
        <f t="shared" si="8"/>
        <v>36</v>
      </c>
      <c r="BJ10" s="168"/>
      <c r="BK10" s="168"/>
      <c r="BL10" s="168"/>
      <c r="BM10" s="168"/>
      <c r="BN10" s="161">
        <f t="shared" si="9"/>
        <v>36</v>
      </c>
      <c r="BO10" s="168"/>
      <c r="BP10" s="168"/>
      <c r="BQ10" s="168"/>
      <c r="BR10" s="168"/>
      <c r="BS10" s="161">
        <f t="shared" si="10"/>
        <v>36</v>
      </c>
    </row>
    <row r="11" spans="1:71" s="170" customFormat="1" x14ac:dyDescent="0.25">
      <c r="A11" s="161"/>
      <c r="B11" s="161" t="s">
        <v>141</v>
      </c>
      <c r="C11" s="162">
        <v>27</v>
      </c>
      <c r="D11" s="162">
        <v>10159</v>
      </c>
      <c r="E11" s="174">
        <v>34</v>
      </c>
      <c r="F11" s="176">
        <f>IF(B11="MAL",E11,IF(E11&gt;=11,E11+variables!$B$1,11))</f>
        <v>35</v>
      </c>
      <c r="G11" s="171">
        <f t="shared" si="11"/>
        <v>0.65714285714285714</v>
      </c>
      <c r="H11" s="169">
        <v>23</v>
      </c>
      <c r="I11" s="169">
        <f t="shared" si="12"/>
        <v>23</v>
      </c>
      <c r="J11" s="166"/>
      <c r="K11" s="168">
        <v>2021</v>
      </c>
      <c r="L11" s="168">
        <v>2021</v>
      </c>
      <c r="M11" s="168"/>
      <c r="N11" s="168"/>
      <c r="O11" s="168"/>
      <c r="P11" s="169">
        <f t="shared" si="13"/>
        <v>23</v>
      </c>
      <c r="Q11" s="168"/>
      <c r="R11" s="168"/>
      <c r="S11" s="168"/>
      <c r="T11" s="168"/>
      <c r="U11" s="161">
        <f t="shared" si="0"/>
        <v>23</v>
      </c>
      <c r="V11" s="168"/>
      <c r="W11" s="168"/>
      <c r="X11" s="168"/>
      <c r="Y11" s="168"/>
      <c r="Z11" s="161">
        <f t="shared" si="1"/>
        <v>23</v>
      </c>
      <c r="AA11" s="168"/>
      <c r="AB11" s="168"/>
      <c r="AC11" s="168"/>
      <c r="AD11" s="168"/>
      <c r="AE11" s="161">
        <f t="shared" si="2"/>
        <v>23</v>
      </c>
      <c r="AF11" s="168"/>
      <c r="AG11" s="168"/>
      <c r="AH11" s="168"/>
      <c r="AI11" s="168"/>
      <c r="AJ11" s="161">
        <f t="shared" si="3"/>
        <v>23</v>
      </c>
      <c r="AK11" s="168"/>
      <c r="AL11" s="168"/>
      <c r="AM11" s="168"/>
      <c r="AN11" s="168"/>
      <c r="AO11" s="161">
        <f t="shared" si="4"/>
        <v>23</v>
      </c>
      <c r="AP11" s="168"/>
      <c r="AQ11" s="168"/>
      <c r="AR11" s="168"/>
      <c r="AS11" s="168"/>
      <c r="AT11" s="161">
        <f t="shared" si="5"/>
        <v>23</v>
      </c>
      <c r="AU11" s="168"/>
      <c r="AV11" s="168"/>
      <c r="AW11" s="168"/>
      <c r="AX11" s="168"/>
      <c r="AY11" s="161">
        <f t="shared" si="6"/>
        <v>23</v>
      </c>
      <c r="AZ11" s="168"/>
      <c r="BA11" s="168"/>
      <c r="BB11" s="168"/>
      <c r="BC11" s="168"/>
      <c r="BD11" s="161">
        <f t="shared" si="7"/>
        <v>23</v>
      </c>
      <c r="BE11" s="168"/>
      <c r="BF11" s="168"/>
      <c r="BG11" s="168"/>
      <c r="BH11" s="168"/>
      <c r="BI11" s="161">
        <f t="shared" si="8"/>
        <v>23</v>
      </c>
      <c r="BJ11" s="168"/>
      <c r="BK11" s="168"/>
      <c r="BL11" s="168"/>
      <c r="BM11" s="168"/>
      <c r="BN11" s="161">
        <f t="shared" si="9"/>
        <v>23</v>
      </c>
      <c r="BO11" s="168"/>
      <c r="BP11" s="168"/>
      <c r="BQ11" s="168"/>
      <c r="BR11" s="168"/>
      <c r="BS11" s="161">
        <f>SUM(BN11:BR11)</f>
        <v>23</v>
      </c>
    </row>
    <row r="12" spans="1:71" s="170" customFormat="1" x14ac:dyDescent="0.25">
      <c r="A12" s="161"/>
      <c r="B12" s="161"/>
      <c r="C12" s="161"/>
      <c r="D12" s="161"/>
      <c r="E12" s="161"/>
      <c r="F12" s="161"/>
      <c r="G12" s="161"/>
      <c r="H12" s="169"/>
      <c r="I12" s="169"/>
      <c r="J12" s="169"/>
      <c r="K12" s="161"/>
      <c r="L12" s="161"/>
      <c r="M12" s="161">
        <f>SUM(M5:M11)</f>
        <v>0</v>
      </c>
      <c r="N12" s="161">
        <f>SUM(N5:N11)</f>
        <v>0</v>
      </c>
      <c r="O12" s="161">
        <f>SUM(O5:O11)</f>
        <v>0</v>
      </c>
      <c r="P12" s="169">
        <f t="shared" ref="P12:AU12" si="14">SUM(P3:P11)</f>
        <v>160</v>
      </c>
      <c r="Q12" s="169">
        <f t="shared" si="14"/>
        <v>0</v>
      </c>
      <c r="R12" s="169">
        <f t="shared" si="14"/>
        <v>4</v>
      </c>
      <c r="S12" s="169">
        <f t="shared" si="14"/>
        <v>43</v>
      </c>
      <c r="T12" s="169">
        <f t="shared" si="14"/>
        <v>0</v>
      </c>
      <c r="U12" s="169">
        <f t="shared" si="14"/>
        <v>207</v>
      </c>
      <c r="V12" s="169">
        <f t="shared" si="14"/>
        <v>0</v>
      </c>
      <c r="W12" s="169">
        <f t="shared" si="14"/>
        <v>0</v>
      </c>
      <c r="X12" s="169">
        <f t="shared" si="14"/>
        <v>0</v>
      </c>
      <c r="Y12" s="169">
        <f t="shared" si="14"/>
        <v>0</v>
      </c>
      <c r="Z12" s="169">
        <f t="shared" si="14"/>
        <v>207</v>
      </c>
      <c r="AA12" s="169">
        <f t="shared" si="14"/>
        <v>1</v>
      </c>
      <c r="AB12" s="169">
        <f t="shared" si="14"/>
        <v>0</v>
      </c>
      <c r="AC12" s="169">
        <f t="shared" si="14"/>
        <v>4</v>
      </c>
      <c r="AD12" s="169">
        <f t="shared" si="14"/>
        <v>0</v>
      </c>
      <c r="AE12" s="169">
        <f t="shared" si="14"/>
        <v>212</v>
      </c>
      <c r="AF12" s="169">
        <f t="shared" si="14"/>
        <v>0</v>
      </c>
      <c r="AG12" s="169">
        <f t="shared" si="14"/>
        <v>0</v>
      </c>
      <c r="AH12" s="169">
        <f t="shared" si="14"/>
        <v>5</v>
      </c>
      <c r="AI12" s="169">
        <f t="shared" si="14"/>
        <v>0</v>
      </c>
      <c r="AJ12" s="169">
        <f t="shared" si="14"/>
        <v>217</v>
      </c>
      <c r="AK12" s="169">
        <f t="shared" si="14"/>
        <v>0</v>
      </c>
      <c r="AL12" s="169">
        <f t="shared" si="14"/>
        <v>3</v>
      </c>
      <c r="AM12" s="169">
        <f t="shared" si="14"/>
        <v>17</v>
      </c>
      <c r="AN12" s="169">
        <f t="shared" si="14"/>
        <v>1</v>
      </c>
      <c r="AO12" s="169">
        <f t="shared" si="14"/>
        <v>238</v>
      </c>
      <c r="AP12" s="169">
        <f t="shared" si="14"/>
        <v>0</v>
      </c>
      <c r="AQ12" s="169">
        <f t="shared" si="14"/>
        <v>0</v>
      </c>
      <c r="AR12" s="169">
        <f t="shared" si="14"/>
        <v>9</v>
      </c>
      <c r="AS12" s="169">
        <f t="shared" si="14"/>
        <v>0</v>
      </c>
      <c r="AT12" s="169">
        <f t="shared" si="14"/>
        <v>247</v>
      </c>
      <c r="AU12" s="169">
        <f t="shared" si="14"/>
        <v>0</v>
      </c>
      <c r="AV12" s="169">
        <f t="shared" ref="AV12:BS12" si="15">SUM(AV3:AV11)</f>
        <v>1</v>
      </c>
      <c r="AW12" s="169">
        <f t="shared" si="15"/>
        <v>0</v>
      </c>
      <c r="AX12" s="169">
        <f t="shared" si="15"/>
        <v>0</v>
      </c>
      <c r="AY12" s="169">
        <f t="shared" si="15"/>
        <v>248</v>
      </c>
      <c r="AZ12" s="169">
        <f t="shared" si="15"/>
        <v>0</v>
      </c>
      <c r="BA12" s="169">
        <f t="shared" si="15"/>
        <v>0</v>
      </c>
      <c r="BB12" s="169">
        <f t="shared" si="15"/>
        <v>0</v>
      </c>
      <c r="BC12" s="169">
        <f t="shared" si="15"/>
        <v>0</v>
      </c>
      <c r="BD12" s="169">
        <f t="shared" si="15"/>
        <v>248</v>
      </c>
      <c r="BE12" s="169">
        <f t="shared" si="15"/>
        <v>0</v>
      </c>
      <c r="BF12" s="169">
        <f t="shared" si="15"/>
        <v>0</v>
      </c>
      <c r="BG12" s="169">
        <f t="shared" si="15"/>
        <v>0</v>
      </c>
      <c r="BH12" s="169">
        <f t="shared" si="15"/>
        <v>0</v>
      </c>
      <c r="BI12" s="169">
        <f t="shared" si="15"/>
        <v>248</v>
      </c>
      <c r="BJ12" s="169">
        <f t="shared" si="15"/>
        <v>0</v>
      </c>
      <c r="BK12" s="169">
        <f t="shared" si="15"/>
        <v>0</v>
      </c>
      <c r="BL12" s="169">
        <f t="shared" si="15"/>
        <v>0</v>
      </c>
      <c r="BM12" s="169">
        <f t="shared" si="15"/>
        <v>0</v>
      </c>
      <c r="BN12" s="169">
        <f t="shared" si="15"/>
        <v>248</v>
      </c>
      <c r="BO12" s="169">
        <f t="shared" si="15"/>
        <v>0</v>
      </c>
      <c r="BP12" s="169">
        <f t="shared" si="15"/>
        <v>0</v>
      </c>
      <c r="BQ12" s="169">
        <f t="shared" si="15"/>
        <v>0</v>
      </c>
      <c r="BR12" s="169">
        <f t="shared" si="15"/>
        <v>0</v>
      </c>
      <c r="BS12" s="169">
        <f t="shared" si="15"/>
        <v>248</v>
      </c>
    </row>
    <row r="13" spans="1:71" s="170" customFormat="1" x14ac:dyDescent="0.25">
      <c r="A13" s="161"/>
      <c r="B13" s="161" t="s">
        <v>244</v>
      </c>
      <c r="C13" s="161">
        <f>COUNT(C4:C11)</f>
        <v>8</v>
      </c>
      <c r="D13" s="161"/>
      <c r="E13" s="161">
        <f>SUM(E3:E11)</f>
        <v>278</v>
      </c>
      <c r="F13" s="161">
        <f>SUM(F3:F11)</f>
        <v>286</v>
      </c>
      <c r="G13" s="171">
        <f>$BS12/F13</f>
        <v>0.86713286713286708</v>
      </c>
      <c r="H13" s="169">
        <f>SUM(H3:H11)</f>
        <v>160</v>
      </c>
      <c r="I13" s="169">
        <f>SUM(I3:I11)</f>
        <v>161</v>
      </c>
      <c r="J13" s="169">
        <f>SUM(J3:J11)</f>
        <v>1</v>
      </c>
      <c r="K13" s="161"/>
      <c r="L13" s="161"/>
      <c r="M13" s="161"/>
      <c r="N13" s="161"/>
      <c r="O13" s="161"/>
      <c r="P13" s="171">
        <f>P12/F13</f>
        <v>0.55944055944055948</v>
      </c>
      <c r="Q13" s="161"/>
      <c r="R13" s="161">
        <f>M12+R12</f>
        <v>4</v>
      </c>
      <c r="S13" s="161">
        <f>N12+S12</f>
        <v>43</v>
      </c>
      <c r="T13" s="161">
        <f>O12+T12</f>
        <v>0</v>
      </c>
      <c r="U13" s="171">
        <f>U12/F13</f>
        <v>0.72377622377622375</v>
      </c>
      <c r="V13" s="161"/>
      <c r="W13" s="161">
        <f>R13+W12</f>
        <v>4</v>
      </c>
      <c r="X13" s="161">
        <f>S13+X12</f>
        <v>43</v>
      </c>
      <c r="Y13" s="161">
        <f>T13+Y12</f>
        <v>0</v>
      </c>
      <c r="Z13" s="171">
        <f>Z12/F13</f>
        <v>0.72377622377622375</v>
      </c>
      <c r="AA13" s="161"/>
      <c r="AB13" s="161">
        <f>W13+AB12</f>
        <v>4</v>
      </c>
      <c r="AC13" s="161">
        <f>X13+AC12</f>
        <v>47</v>
      </c>
      <c r="AD13" s="161">
        <f>Y13+AD12</f>
        <v>0</v>
      </c>
      <c r="AE13" s="171">
        <f>AE12/F13</f>
        <v>0.74125874125874125</v>
      </c>
      <c r="AF13" s="161"/>
      <c r="AG13" s="161">
        <f>AB13+AG12</f>
        <v>4</v>
      </c>
      <c r="AH13" s="161">
        <f>AC13+AH12</f>
        <v>52</v>
      </c>
      <c r="AI13" s="161">
        <f>AD13+AI12</f>
        <v>0</v>
      </c>
      <c r="AJ13" s="171">
        <f>AJ12/F13</f>
        <v>0.75874125874125875</v>
      </c>
      <c r="AK13" s="161"/>
      <c r="AL13" s="161">
        <f>AG13+AL12</f>
        <v>7</v>
      </c>
      <c r="AM13" s="161">
        <f>AH13+AM12</f>
        <v>69</v>
      </c>
      <c r="AN13" s="161">
        <f>AI13+AN12</f>
        <v>1</v>
      </c>
      <c r="AO13" s="171">
        <f>AO12/F13</f>
        <v>0.83216783216783219</v>
      </c>
      <c r="AP13" s="161"/>
      <c r="AQ13" s="161">
        <f>AL13+AQ12</f>
        <v>7</v>
      </c>
      <c r="AR13" s="161">
        <f>AM13+AR12</f>
        <v>78</v>
      </c>
      <c r="AS13" s="161">
        <f>AN13+AS12</f>
        <v>1</v>
      </c>
      <c r="AT13" s="171">
        <f>AT12/F13</f>
        <v>0.86363636363636365</v>
      </c>
      <c r="AU13" s="161"/>
      <c r="AV13" s="161">
        <f>AQ13+AV12</f>
        <v>8</v>
      </c>
      <c r="AW13" s="161">
        <f>AR13+AW12</f>
        <v>78</v>
      </c>
      <c r="AX13" s="161">
        <f>AS13+AX12</f>
        <v>1</v>
      </c>
      <c r="AY13" s="171">
        <f>AY12/F13</f>
        <v>0.86713286713286708</v>
      </c>
      <c r="AZ13" s="161"/>
      <c r="BA13" s="161">
        <f>AV13+BA12</f>
        <v>8</v>
      </c>
      <c r="BB13" s="161">
        <f>AW13+BB12</f>
        <v>78</v>
      </c>
      <c r="BC13" s="161">
        <f>AX13+BC12</f>
        <v>1</v>
      </c>
      <c r="BD13" s="171">
        <f>BD12/F13</f>
        <v>0.86713286713286708</v>
      </c>
      <c r="BE13" s="161"/>
      <c r="BF13" s="161">
        <f>BA13+BF12</f>
        <v>8</v>
      </c>
      <c r="BG13" s="161">
        <f>BB13+BG12</f>
        <v>78</v>
      </c>
      <c r="BH13" s="161">
        <f>BC13+BH12</f>
        <v>1</v>
      </c>
      <c r="BI13" s="171">
        <f>BI12/F13</f>
        <v>0.86713286713286708</v>
      </c>
      <c r="BJ13" s="161"/>
      <c r="BK13" s="161">
        <f>BF13+BK12</f>
        <v>8</v>
      </c>
      <c r="BL13" s="161">
        <f>BG13+BL12</f>
        <v>78</v>
      </c>
      <c r="BM13" s="161">
        <f>BH13+BM12</f>
        <v>1</v>
      </c>
      <c r="BN13" s="171">
        <f>BN12/F13</f>
        <v>0.86713286713286708</v>
      </c>
      <c r="BO13" s="161"/>
      <c r="BP13" s="161">
        <f>BK13+BP12</f>
        <v>8</v>
      </c>
      <c r="BQ13" s="161">
        <f>BL13+BQ12</f>
        <v>78</v>
      </c>
      <c r="BR13" s="161">
        <f>BM13+BR12</f>
        <v>1</v>
      </c>
      <c r="BS13" s="171">
        <f>BS12/F13</f>
        <v>0.86713286713286708</v>
      </c>
    </row>
    <row r="15" spans="1:71" x14ac:dyDescent="0.25">
      <c r="A15" s="20" t="s">
        <v>112</v>
      </c>
      <c r="B15" s="1" t="s">
        <v>116</v>
      </c>
      <c r="C15" s="1"/>
      <c r="D15" s="1"/>
      <c r="E15" s="16"/>
      <c r="F15" s="1">
        <f>IF(B15="MAL",E15,IF(E15&gt;=11,E15+variables!$B$1,11))</f>
        <v>0</v>
      </c>
      <c r="G15" s="2"/>
      <c r="H15" s="79"/>
      <c r="I15" s="79"/>
      <c r="J15" s="89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25">
      <c r="A16" s="1"/>
      <c r="B16" s="17" t="s">
        <v>143</v>
      </c>
      <c r="C16" s="49">
        <v>14</v>
      </c>
      <c r="D16" s="49" t="s">
        <v>182</v>
      </c>
      <c r="E16" s="50">
        <v>47</v>
      </c>
      <c r="F16" s="1">
        <f>IF(B16="MAL",E16,IF(E16&gt;=11,E16+variables!$B$1,11))</f>
        <v>48</v>
      </c>
      <c r="G16" s="2">
        <f>$BS16/F16</f>
        <v>0.1875</v>
      </c>
      <c r="H16" s="79">
        <v>9</v>
      </c>
      <c r="I16" s="79">
        <f>+H16+J16</f>
        <v>9</v>
      </c>
      <c r="J16" s="89"/>
      <c r="K16" s="9">
        <v>2021</v>
      </c>
      <c r="L16" s="57">
        <v>2021</v>
      </c>
      <c r="M16" s="9"/>
      <c r="N16" s="9"/>
      <c r="O16" s="9"/>
      <c r="P16" s="79">
        <f>SUM(M16:O16)+H16</f>
        <v>9</v>
      </c>
      <c r="Q16" s="25"/>
      <c r="R16" s="9"/>
      <c r="S16" s="9"/>
      <c r="T16" s="9"/>
      <c r="U16" s="1">
        <f>SUM(P16:T16)</f>
        <v>9</v>
      </c>
      <c r="V16" s="9"/>
      <c r="W16" s="9"/>
      <c r="X16" s="9"/>
      <c r="Y16" s="9"/>
      <c r="Z16" s="1">
        <f>SUM(U16:Y16)</f>
        <v>9</v>
      </c>
      <c r="AA16" s="9"/>
      <c r="AB16" s="9"/>
      <c r="AC16" s="9"/>
      <c r="AD16" s="9"/>
      <c r="AE16" s="1">
        <f>SUM(Z16:AD16)</f>
        <v>9</v>
      </c>
      <c r="AF16" s="9"/>
      <c r="AG16" s="9"/>
      <c r="AH16" s="9"/>
      <c r="AI16" s="9"/>
      <c r="AJ16" s="1">
        <f>SUM(AE16:AI16)</f>
        <v>9</v>
      </c>
      <c r="AK16" s="9"/>
      <c r="AL16" s="9"/>
      <c r="AM16" s="9"/>
      <c r="AN16" s="9"/>
      <c r="AO16" s="1">
        <f>SUM(AJ16:AN16)</f>
        <v>9</v>
      </c>
      <c r="AP16" s="9"/>
      <c r="AQ16" s="9"/>
      <c r="AR16" s="9"/>
      <c r="AS16" s="9"/>
      <c r="AT16" s="1">
        <f>SUM(AO16:AS16)</f>
        <v>9</v>
      </c>
      <c r="AU16" s="9"/>
      <c r="AV16" s="9"/>
      <c r="AW16" s="9"/>
      <c r="AX16" s="9"/>
      <c r="AY16" s="1">
        <f>SUM(AT16:AX16)</f>
        <v>9</v>
      </c>
      <c r="AZ16" s="9"/>
      <c r="BA16" s="9"/>
      <c r="BB16" s="9"/>
      <c r="BC16" s="9"/>
      <c r="BD16" s="1">
        <f>SUM(AY16:BC16)</f>
        <v>9</v>
      </c>
      <c r="BE16" s="9"/>
      <c r="BF16" s="9"/>
      <c r="BG16" s="9"/>
      <c r="BH16" s="9"/>
      <c r="BI16" s="1">
        <f>SUM(BD16:BH16)</f>
        <v>9</v>
      </c>
      <c r="BJ16" s="9"/>
      <c r="BK16" s="9"/>
      <c r="BL16" s="9"/>
      <c r="BM16" s="9"/>
      <c r="BN16" s="1">
        <f>SUM(BI16:BM16)</f>
        <v>9</v>
      </c>
      <c r="BO16" s="9"/>
      <c r="BP16" s="9"/>
      <c r="BQ16" s="9"/>
      <c r="BR16" s="9"/>
      <c r="BS16" s="1">
        <f>SUM(BN16:BR16)</f>
        <v>9</v>
      </c>
    </row>
    <row r="17" spans="1:71" x14ac:dyDescent="0.25">
      <c r="A17" s="1"/>
      <c r="B17" s="17"/>
      <c r="C17" s="49"/>
      <c r="D17" s="49"/>
      <c r="E17" s="50"/>
      <c r="F17" s="1"/>
      <c r="G17" s="2"/>
      <c r="H17" s="79"/>
      <c r="I17" s="79"/>
      <c r="J17" s="89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9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9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9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9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9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9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9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9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9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9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9</v>
      </c>
    </row>
    <row r="18" spans="1:71" x14ac:dyDescent="0.25">
      <c r="A18" s="1"/>
      <c r="B18" s="17" t="s">
        <v>244</v>
      </c>
      <c r="C18" s="49"/>
      <c r="D18" s="49"/>
      <c r="E18" s="50">
        <f>+SUM(E16:E16)</f>
        <v>47</v>
      </c>
      <c r="F18" s="1">
        <f>IF(B18="MAL",E18,IF(E18&gt;=11,E18+variables!$B$1,11))</f>
        <v>48</v>
      </c>
      <c r="G18" s="2">
        <f>BS17/F18</f>
        <v>0.1875</v>
      </c>
      <c r="H18" s="89">
        <f>SUM(H16:H16)</f>
        <v>9</v>
      </c>
      <c r="I18" s="89">
        <f>SUM(I16:I16)</f>
        <v>9</v>
      </c>
      <c r="J18" s="89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0.1875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0.1875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0.1875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0.1875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0.1875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0.1875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0.1875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0.1875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0.1875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0.1875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0.1875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0.1875</v>
      </c>
    </row>
    <row r="19" spans="1:71" x14ac:dyDescent="0.25">
      <c r="A19" s="1"/>
      <c r="B19" s="17"/>
      <c r="C19" s="49"/>
      <c r="D19" s="49"/>
      <c r="E19" s="50"/>
      <c r="F19" s="1"/>
      <c r="G19" s="2"/>
      <c r="H19" s="79"/>
      <c r="I19" s="79"/>
      <c r="J19" s="89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1"/>
      <c r="BM19" s="9"/>
      <c r="BN19" s="1"/>
      <c r="BO19" s="9"/>
      <c r="BP19" s="9"/>
      <c r="BQ19" s="9"/>
      <c r="BR19" s="9"/>
      <c r="BS19" s="1"/>
    </row>
    <row r="20" spans="1:71" s="110" customFormat="1" x14ac:dyDescent="0.25">
      <c r="B20" s="145" t="s">
        <v>370</v>
      </c>
      <c r="C20" s="106">
        <v>52</v>
      </c>
      <c r="D20" s="106"/>
      <c r="E20" s="146">
        <v>26</v>
      </c>
      <c r="F20" s="106">
        <f>IF(B20="MAL",E20,IF(E20&gt;=11,E20+variables!$B$1,11))</f>
        <v>27</v>
      </c>
      <c r="G20" s="107">
        <f>$BS20/F20</f>
        <v>0.18518518518518517</v>
      </c>
      <c r="H20" s="108">
        <v>1</v>
      </c>
      <c r="I20" s="108">
        <f>+H20+J20</f>
        <v>1</v>
      </c>
      <c r="J20" s="108"/>
      <c r="K20" s="106">
        <v>2021</v>
      </c>
      <c r="L20" s="106">
        <v>2021</v>
      </c>
      <c r="M20" s="106"/>
      <c r="N20" s="106"/>
      <c r="O20" s="106"/>
      <c r="P20" s="79">
        <f>SUM(M20:O20)+H20</f>
        <v>1</v>
      </c>
      <c r="Q20" s="106"/>
      <c r="R20" s="106"/>
      <c r="S20" s="106"/>
      <c r="T20" s="106"/>
      <c r="U20" s="106">
        <f>SUM(P20:T20)</f>
        <v>1</v>
      </c>
      <c r="V20" s="106"/>
      <c r="W20" s="106">
        <v>2</v>
      </c>
      <c r="X20" s="106"/>
      <c r="Y20" s="106">
        <v>2</v>
      </c>
      <c r="Z20" s="106">
        <f>SUM(U20:Y20)</f>
        <v>5</v>
      </c>
      <c r="AA20" s="106"/>
      <c r="AB20" s="106"/>
      <c r="AC20" s="106"/>
      <c r="AD20" s="106"/>
      <c r="AE20" s="106">
        <f>SUM(Z20:AD20)</f>
        <v>5</v>
      </c>
      <c r="AF20" s="106"/>
      <c r="AG20" s="106"/>
      <c r="AH20" s="106"/>
      <c r="AI20" s="106"/>
      <c r="AJ20" s="106">
        <f>SUM(AE20:AI20)</f>
        <v>5</v>
      </c>
      <c r="AK20" s="106"/>
      <c r="AL20" s="106"/>
      <c r="AM20" s="106"/>
      <c r="AN20" s="106"/>
      <c r="AO20" s="106">
        <f>SUM(AJ20:AN20)</f>
        <v>5</v>
      </c>
      <c r="AP20" s="106"/>
      <c r="AQ20" s="106"/>
      <c r="AR20" s="106"/>
      <c r="AS20" s="106"/>
      <c r="AT20" s="106">
        <f>SUM(AO20:AS20)</f>
        <v>5</v>
      </c>
      <c r="AU20" s="106"/>
      <c r="AV20" s="106"/>
      <c r="AW20" s="106"/>
      <c r="AX20" s="106"/>
      <c r="AY20" s="106">
        <f>SUM(AT20:AX20)</f>
        <v>5</v>
      </c>
      <c r="AZ20" s="106"/>
      <c r="BA20" s="106"/>
      <c r="BB20" s="106"/>
      <c r="BC20" s="106"/>
      <c r="BD20" s="106">
        <f>SUM(AY20:BC20)</f>
        <v>5</v>
      </c>
      <c r="BE20" s="106"/>
      <c r="BF20" s="106"/>
      <c r="BG20" s="106"/>
      <c r="BH20" s="106"/>
      <c r="BI20" s="106">
        <f>SUM(BD20:BH20)</f>
        <v>5</v>
      </c>
      <c r="BJ20" s="106"/>
      <c r="BK20" s="106"/>
      <c r="BL20" s="106"/>
      <c r="BM20" s="106"/>
      <c r="BN20" s="106">
        <f>SUM(BI20:BM20)</f>
        <v>5</v>
      </c>
      <c r="BO20" s="106"/>
      <c r="BP20" s="106"/>
      <c r="BQ20" s="106"/>
      <c r="BR20" s="106"/>
      <c r="BS20" s="106">
        <f>SUM(BN20:BR20)</f>
        <v>5</v>
      </c>
    </row>
    <row r="21" spans="1:71" x14ac:dyDescent="0.25">
      <c r="A21" s="1"/>
      <c r="B21" s="1"/>
      <c r="C21" s="1"/>
      <c r="D21" s="1"/>
      <c r="E21" s="50"/>
      <c r="F21" s="1"/>
      <c r="G21" s="2"/>
      <c r="H21" s="79"/>
      <c r="I21" s="79"/>
      <c r="J21" s="79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2</v>
      </c>
      <c r="X21" s="1">
        <f t="shared" si="18"/>
        <v>0</v>
      </c>
      <c r="Y21" s="1">
        <f t="shared" si="18"/>
        <v>2</v>
      </c>
      <c r="Z21" s="1">
        <f t="shared" si="18"/>
        <v>5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5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5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5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5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5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5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5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5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5</v>
      </c>
    </row>
    <row r="22" spans="1:71" x14ac:dyDescent="0.25">
      <c r="A22" s="1"/>
      <c r="B22" s="1" t="s">
        <v>244</v>
      </c>
      <c r="C22" s="1"/>
      <c r="D22" s="1"/>
      <c r="E22" s="50">
        <f>+SUM(E20:E20)</f>
        <v>26</v>
      </c>
      <c r="F22" s="1">
        <f>IF(B22="MAL",E22,IF(E22&gt;=11,E22+variables!$B$1,11))</f>
        <v>27</v>
      </c>
      <c r="G22" s="2">
        <f>$BS21/F22</f>
        <v>0.18518518518518517</v>
      </c>
      <c r="H22" s="79">
        <f>SUM(H20:H20)</f>
        <v>1</v>
      </c>
      <c r="I22" s="79">
        <f>SUM(I20:I20)</f>
        <v>1</v>
      </c>
      <c r="J22" s="79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3.7037037037037035E-2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3.7037037037037035E-2</v>
      </c>
      <c r="V22" s="1"/>
      <c r="W22" s="1">
        <f>R22+W21</f>
        <v>2</v>
      </c>
      <c r="X22" s="1">
        <f>S22+X21</f>
        <v>0</v>
      </c>
      <c r="Y22" s="1">
        <f>T22+Y21</f>
        <v>2</v>
      </c>
      <c r="Z22" s="2">
        <f>Z21/F22</f>
        <v>0.18518518518518517</v>
      </c>
      <c r="AA22" s="1"/>
      <c r="AB22" s="1">
        <f>W22+AB21</f>
        <v>2</v>
      </c>
      <c r="AC22" s="1">
        <f>X22+AC21</f>
        <v>0</v>
      </c>
      <c r="AD22" s="1">
        <f>Y22+AD21</f>
        <v>2</v>
      </c>
      <c r="AE22" s="2">
        <f>AE21/F22</f>
        <v>0.18518518518518517</v>
      </c>
      <c r="AF22" s="1"/>
      <c r="AG22" s="1">
        <f>AB22+AG21</f>
        <v>2</v>
      </c>
      <c r="AH22" s="1">
        <f>AC22+AH21</f>
        <v>0</v>
      </c>
      <c r="AI22" s="1">
        <f>AD22+AI21</f>
        <v>2</v>
      </c>
      <c r="AJ22" s="2">
        <f>AJ21/F22</f>
        <v>0.18518518518518517</v>
      </c>
      <c r="AK22" s="1"/>
      <c r="AL22" s="1">
        <f>AG22+AL21</f>
        <v>2</v>
      </c>
      <c r="AM22" s="1">
        <f>AH22+AM21</f>
        <v>0</v>
      </c>
      <c r="AN22" s="1">
        <f>AI22+AN21</f>
        <v>2</v>
      </c>
      <c r="AO22" s="2">
        <f>AO21/F22</f>
        <v>0.18518518518518517</v>
      </c>
      <c r="AP22" s="1"/>
      <c r="AQ22" s="1">
        <f>AL22+AQ21</f>
        <v>2</v>
      </c>
      <c r="AR22" s="1">
        <f>AM22+AR21</f>
        <v>0</v>
      </c>
      <c r="AS22" s="1">
        <f>AN22+AS21</f>
        <v>2</v>
      </c>
      <c r="AT22" s="2">
        <f>AT21/F22</f>
        <v>0.18518518518518517</v>
      </c>
      <c r="AU22" s="1"/>
      <c r="AV22" s="1">
        <f>AQ22+AV21</f>
        <v>2</v>
      </c>
      <c r="AW22" s="1">
        <f>AR22+AW21</f>
        <v>0</v>
      </c>
      <c r="AX22" s="1">
        <f>AS22+AX21</f>
        <v>2</v>
      </c>
      <c r="AY22" s="2">
        <f>AY21/F22</f>
        <v>0.18518518518518517</v>
      </c>
      <c r="AZ22" s="1"/>
      <c r="BA22" s="1">
        <f>AV22+BA21</f>
        <v>2</v>
      </c>
      <c r="BB22" s="1">
        <f>AW22+BB21</f>
        <v>0</v>
      </c>
      <c r="BC22" s="1">
        <f>AX22+BC21</f>
        <v>2</v>
      </c>
      <c r="BD22" s="2">
        <f>BD21/F22</f>
        <v>0.18518518518518517</v>
      </c>
      <c r="BE22" s="1"/>
      <c r="BF22" s="1">
        <f>BA22+BF21</f>
        <v>2</v>
      </c>
      <c r="BG22" s="1">
        <f>BB22+BG21</f>
        <v>0</v>
      </c>
      <c r="BH22" s="1">
        <f>BC22+BH21</f>
        <v>2</v>
      </c>
      <c r="BI22" s="2">
        <f>BI21/F22</f>
        <v>0.18518518518518517</v>
      </c>
      <c r="BJ22" s="1"/>
      <c r="BK22" s="1">
        <f>BF22+BK21</f>
        <v>2</v>
      </c>
      <c r="BL22" s="1">
        <f>BG22+BL21</f>
        <v>0</v>
      </c>
      <c r="BM22" s="1">
        <f>BH22+BM21</f>
        <v>2</v>
      </c>
      <c r="BN22" s="2">
        <f>BN21/F22</f>
        <v>0.18518518518518517</v>
      </c>
      <c r="BO22" s="1"/>
      <c r="BP22" s="1">
        <f>BK22+BP21</f>
        <v>2</v>
      </c>
      <c r="BQ22" s="1">
        <f>BL22+BQ21</f>
        <v>0</v>
      </c>
      <c r="BR22" s="1">
        <f>BM22+BR21</f>
        <v>2</v>
      </c>
      <c r="BS22" s="2">
        <f>BS21/F22</f>
        <v>0.18518518518518517</v>
      </c>
    </row>
    <row r="23" spans="1:71" x14ac:dyDescent="0.25">
      <c r="A23" s="1"/>
      <c r="B23" s="1"/>
      <c r="C23" s="1"/>
      <c r="D23" s="1"/>
      <c r="E23" s="50"/>
      <c r="F23" s="1"/>
      <c r="G23" s="2"/>
      <c r="H23" s="79"/>
      <c r="I23" s="79"/>
      <c r="J23" s="79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25">
      <c r="A24" s="20" t="s">
        <v>170</v>
      </c>
      <c r="B24" s="1"/>
      <c r="C24" s="1"/>
      <c r="D24" s="1"/>
      <c r="E24" s="16"/>
      <c r="F24" s="1"/>
      <c r="G24" s="2"/>
      <c r="H24" s="79"/>
      <c r="I24" s="79"/>
      <c r="J24" s="89"/>
      <c r="K24" s="9">
        <v>2021</v>
      </c>
      <c r="L24" s="9">
        <v>2021</v>
      </c>
      <c r="M24" s="9"/>
      <c r="N24" s="9"/>
      <c r="O24" s="9"/>
      <c r="P24" s="79">
        <f>+H24</f>
        <v>0</v>
      </c>
      <c r="Q24" s="9"/>
      <c r="R24" s="9"/>
      <c r="S24" s="9"/>
      <c r="T24" s="9"/>
      <c r="U24" s="1">
        <f t="shared" ref="U24:U31" si="20">SUM(P24:T24)</f>
        <v>0</v>
      </c>
      <c r="V24" s="9"/>
      <c r="W24" s="9"/>
      <c r="X24" s="9"/>
      <c r="Y24" s="9"/>
      <c r="Z24" s="1">
        <f t="shared" ref="Z24:Z31" si="21">SUM(U24:Y24)</f>
        <v>0</v>
      </c>
      <c r="AA24" s="9"/>
      <c r="AB24" s="9"/>
      <c r="AC24" s="9"/>
      <c r="AD24" s="9"/>
      <c r="AE24" s="1">
        <f t="shared" ref="AE24:AE31" si="22">SUM(Z24:AD24)</f>
        <v>0</v>
      </c>
      <c r="AF24" s="9"/>
      <c r="AG24" s="9"/>
      <c r="AH24" s="9"/>
      <c r="AI24" s="9"/>
      <c r="AJ24" s="1">
        <f t="shared" ref="AJ24:AJ31" si="23">SUM(AE24:AI24)</f>
        <v>0</v>
      </c>
      <c r="AK24" s="9"/>
      <c r="AL24" s="9"/>
      <c r="AM24" s="9"/>
      <c r="AN24" s="9"/>
      <c r="AO24" s="1">
        <f t="shared" ref="AO24:AO31" si="24">SUM(AJ24:AN24)</f>
        <v>0</v>
      </c>
      <c r="AP24" s="9"/>
      <c r="AQ24" s="9"/>
      <c r="AR24" s="9"/>
      <c r="AS24" s="9"/>
      <c r="AT24" s="1">
        <f t="shared" ref="AT24:AT31" si="25">SUM(AO24:AS24)</f>
        <v>0</v>
      </c>
      <c r="AU24" s="9"/>
      <c r="AV24" s="9"/>
      <c r="AW24" s="9"/>
      <c r="AX24" s="9"/>
      <c r="AY24" s="1">
        <f t="shared" ref="AY24:AY31" si="26">SUM(AT24:AX24)</f>
        <v>0</v>
      </c>
      <c r="AZ24" s="9"/>
      <c r="BA24" s="9"/>
      <c r="BB24" s="9"/>
      <c r="BC24" s="9"/>
      <c r="BD24" s="1">
        <f t="shared" ref="BD24:BD31" si="27">SUM(AY24:BC24)</f>
        <v>0</v>
      </c>
      <c r="BE24" s="9"/>
      <c r="BF24" s="9"/>
      <c r="BG24" s="9"/>
      <c r="BH24" s="9"/>
      <c r="BI24" s="1">
        <f t="shared" ref="BI24:BI31" si="28">SUM(BD24:BH24)</f>
        <v>0</v>
      </c>
      <c r="BJ24" s="9"/>
      <c r="BK24" s="9"/>
      <c r="BL24" s="9"/>
      <c r="BM24" s="9"/>
      <c r="BN24" s="1">
        <f t="shared" ref="BN24:BN31" si="29">SUM(BI24:BM24)</f>
        <v>0</v>
      </c>
      <c r="BO24" s="9"/>
      <c r="BP24" s="9"/>
      <c r="BQ24" s="9"/>
      <c r="BR24" s="9"/>
      <c r="BS24" s="1">
        <f t="shared" ref="BS24:BS31" si="30">SUM(BN24:BR24)</f>
        <v>0</v>
      </c>
    </row>
    <row r="25" spans="1:71" x14ac:dyDescent="0.25">
      <c r="A25" s="20"/>
      <c r="B25" s="1" t="s">
        <v>210</v>
      </c>
      <c r="C25" s="12">
        <v>12</v>
      </c>
      <c r="D25" s="12">
        <v>4012</v>
      </c>
      <c r="E25" s="16">
        <v>23</v>
      </c>
      <c r="F25" s="1">
        <f>IF(B25="MAL",E25,IF(E25&gt;=11,E25+variables!$B$1,11))</f>
        <v>24</v>
      </c>
      <c r="G25" s="2">
        <f t="shared" ref="G25:G31" si="31">$BS25/F25</f>
        <v>0.33333333333333331</v>
      </c>
      <c r="H25" s="79">
        <v>6</v>
      </c>
      <c r="I25" s="79">
        <f t="shared" ref="I25:I31" si="32">+H25+J25</f>
        <v>6</v>
      </c>
      <c r="J25" s="89"/>
      <c r="K25" s="9">
        <v>2021</v>
      </c>
      <c r="L25" s="9">
        <v>2021</v>
      </c>
      <c r="M25" s="9"/>
      <c r="N25" s="9"/>
      <c r="O25" s="9"/>
      <c r="P25" s="79">
        <f t="shared" ref="P25:P31" si="33">SUM(M25:O25)+H25</f>
        <v>6</v>
      </c>
      <c r="Q25" s="9"/>
      <c r="R25" s="9"/>
      <c r="S25" s="9"/>
      <c r="T25" s="9"/>
      <c r="U25" s="1">
        <f t="shared" si="20"/>
        <v>6</v>
      </c>
      <c r="V25" s="9"/>
      <c r="W25" s="9"/>
      <c r="X25" s="9"/>
      <c r="Y25" s="9"/>
      <c r="Z25" s="1">
        <f t="shared" si="21"/>
        <v>6</v>
      </c>
      <c r="AA25" s="9"/>
      <c r="AB25" s="9">
        <v>2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25">
      <c r="A26" s="20"/>
      <c r="B26" s="1" t="s">
        <v>389</v>
      </c>
      <c r="C26" s="12">
        <v>14</v>
      </c>
      <c r="D26" s="12">
        <v>830</v>
      </c>
      <c r="E26" s="16">
        <v>22</v>
      </c>
      <c r="F26" s="1">
        <f>IF(B26="MAL",E26,IF(E26&gt;=11,E26+variables!$B$1,11))</f>
        <v>23</v>
      </c>
      <c r="G26" s="2">
        <f t="shared" si="31"/>
        <v>0.95652173913043481</v>
      </c>
      <c r="H26" s="79">
        <v>14</v>
      </c>
      <c r="I26" s="79">
        <f t="shared" si="32"/>
        <v>14</v>
      </c>
      <c r="J26" s="89"/>
      <c r="K26" s="9">
        <v>2021</v>
      </c>
      <c r="L26" s="9">
        <v>2021</v>
      </c>
      <c r="M26" s="9"/>
      <c r="N26" s="9"/>
      <c r="O26" s="9"/>
      <c r="P26" s="79">
        <f t="shared" si="33"/>
        <v>14</v>
      </c>
      <c r="Q26" s="9"/>
      <c r="R26" s="9"/>
      <c r="S26" s="9"/>
      <c r="T26" s="9"/>
      <c r="U26" s="1">
        <f t="shared" si="20"/>
        <v>14</v>
      </c>
      <c r="V26" s="9"/>
      <c r="W26" s="9"/>
      <c r="X26" s="9"/>
      <c r="Y26" s="9"/>
      <c r="Z26" s="1">
        <f t="shared" si="21"/>
        <v>14</v>
      </c>
      <c r="AA26" s="9"/>
      <c r="AB26" s="9"/>
      <c r="AC26" s="9"/>
      <c r="AD26" s="9"/>
      <c r="AE26" s="1">
        <f t="shared" si="22"/>
        <v>14</v>
      </c>
      <c r="AF26" s="9"/>
      <c r="AG26" s="9"/>
      <c r="AH26" s="9"/>
      <c r="AI26" s="9"/>
      <c r="AJ26" s="1">
        <f t="shared" si="23"/>
        <v>14</v>
      </c>
      <c r="AK26" s="9"/>
      <c r="AL26" s="9"/>
      <c r="AM26" s="9"/>
      <c r="AN26" s="9"/>
      <c r="AO26" s="1">
        <f t="shared" si="24"/>
        <v>14</v>
      </c>
      <c r="AP26" s="9">
        <v>1</v>
      </c>
      <c r="AQ26" s="9"/>
      <c r="AR26" s="9">
        <v>7</v>
      </c>
      <c r="AS26" s="9"/>
      <c r="AT26" s="1">
        <f t="shared" si="25"/>
        <v>22</v>
      </c>
      <c r="AU26" s="9"/>
      <c r="AV26" s="9"/>
      <c r="AW26" s="9"/>
      <c r="AX26" s="9"/>
      <c r="AY26" s="1">
        <f t="shared" si="26"/>
        <v>22</v>
      </c>
      <c r="AZ26" s="9"/>
      <c r="BA26" s="9"/>
      <c r="BB26" s="9"/>
      <c r="BC26" s="9"/>
      <c r="BD26" s="1">
        <f t="shared" si="27"/>
        <v>22</v>
      </c>
      <c r="BE26" s="9"/>
      <c r="BF26" s="9"/>
      <c r="BG26" s="9"/>
      <c r="BH26" s="9"/>
      <c r="BI26" s="1">
        <f t="shared" si="28"/>
        <v>22</v>
      </c>
      <c r="BJ26" s="9"/>
      <c r="BK26" s="9"/>
      <c r="BL26" s="9"/>
      <c r="BM26" s="9"/>
      <c r="BN26" s="1">
        <f t="shared" si="29"/>
        <v>22</v>
      </c>
      <c r="BO26" s="9"/>
      <c r="BP26" s="9"/>
      <c r="BQ26" s="9"/>
      <c r="BR26" s="9"/>
      <c r="BS26" s="1">
        <f t="shared" si="30"/>
        <v>22</v>
      </c>
    </row>
    <row r="27" spans="1:71" s="218" customFormat="1" x14ac:dyDescent="0.25">
      <c r="A27" s="255"/>
      <c r="B27" s="214" t="s">
        <v>211</v>
      </c>
      <c r="C27" s="257">
        <v>21</v>
      </c>
      <c r="D27" s="257">
        <v>345</v>
      </c>
      <c r="E27" s="259">
        <v>35</v>
      </c>
      <c r="F27" s="214">
        <f>IF(B27="MAL",E27,IF(E27&gt;=11,E27+variables!$B$1,11))</f>
        <v>36</v>
      </c>
      <c r="G27" s="215">
        <f t="shared" si="31"/>
        <v>1.0277777777777777</v>
      </c>
      <c r="H27" s="216">
        <v>9</v>
      </c>
      <c r="I27" s="216">
        <f t="shared" si="32"/>
        <v>10</v>
      </c>
      <c r="J27" s="260">
        <v>1</v>
      </c>
      <c r="K27" s="217">
        <v>2021</v>
      </c>
      <c r="L27" s="217">
        <v>2021</v>
      </c>
      <c r="M27" s="217"/>
      <c r="N27" s="217"/>
      <c r="O27" s="217"/>
      <c r="P27" s="216">
        <f t="shared" si="33"/>
        <v>9</v>
      </c>
      <c r="Q27" s="217">
        <v>1</v>
      </c>
      <c r="R27" s="217"/>
      <c r="S27" s="217">
        <v>25</v>
      </c>
      <c r="T27" s="217"/>
      <c r="U27" s="214">
        <f t="shared" si="20"/>
        <v>35</v>
      </c>
      <c r="V27" s="217"/>
      <c r="W27" s="217"/>
      <c r="X27" s="217"/>
      <c r="Y27" s="217"/>
      <c r="Z27" s="214">
        <f t="shared" si="21"/>
        <v>35</v>
      </c>
      <c r="AA27" s="217"/>
      <c r="AB27" s="217"/>
      <c r="AC27" s="217"/>
      <c r="AD27" s="217"/>
      <c r="AE27" s="214">
        <f t="shared" si="22"/>
        <v>35</v>
      </c>
      <c r="AF27" s="217"/>
      <c r="AG27" s="217"/>
      <c r="AH27" s="217"/>
      <c r="AI27" s="217"/>
      <c r="AJ27" s="214">
        <f t="shared" si="23"/>
        <v>35</v>
      </c>
      <c r="AK27" s="217"/>
      <c r="AL27" s="217">
        <v>2</v>
      </c>
      <c r="AM27" s="217"/>
      <c r="AN27" s="217"/>
      <c r="AO27" s="214">
        <f t="shared" si="24"/>
        <v>37</v>
      </c>
      <c r="AP27" s="217"/>
      <c r="AQ27" s="217"/>
      <c r="AR27" s="217"/>
      <c r="AS27" s="217"/>
      <c r="AT27" s="214">
        <f t="shared" si="25"/>
        <v>37</v>
      </c>
      <c r="AU27" s="217"/>
      <c r="AV27" s="217"/>
      <c r="AW27" s="217"/>
      <c r="AX27" s="217"/>
      <c r="AY27" s="214">
        <f t="shared" si="26"/>
        <v>37</v>
      </c>
      <c r="AZ27" s="217"/>
      <c r="BA27" s="217"/>
      <c r="BB27" s="217"/>
      <c r="BC27" s="217"/>
      <c r="BD27" s="214">
        <f t="shared" si="27"/>
        <v>37</v>
      </c>
      <c r="BE27" s="217"/>
      <c r="BF27" s="217"/>
      <c r="BG27" s="217"/>
      <c r="BH27" s="217"/>
      <c r="BI27" s="214">
        <f t="shared" si="28"/>
        <v>37</v>
      </c>
      <c r="BJ27" s="217"/>
      <c r="BK27" s="217"/>
      <c r="BL27" s="217"/>
      <c r="BM27" s="217"/>
      <c r="BN27" s="214">
        <f t="shared" si="29"/>
        <v>37</v>
      </c>
      <c r="BO27" s="217"/>
      <c r="BP27" s="217"/>
      <c r="BQ27" s="217"/>
      <c r="BR27" s="217"/>
      <c r="BS27" s="214">
        <f t="shared" si="30"/>
        <v>37</v>
      </c>
    </row>
    <row r="28" spans="1:71" s="170" customFormat="1" x14ac:dyDescent="0.25">
      <c r="A28" s="160"/>
      <c r="B28" s="161" t="s">
        <v>22</v>
      </c>
      <c r="C28" s="162">
        <v>24</v>
      </c>
      <c r="D28" s="162">
        <v>2358</v>
      </c>
      <c r="E28" s="174">
        <v>32</v>
      </c>
      <c r="F28" s="161">
        <f>IF(B28="MAL",E28,IF(E28&gt;=11,E28+variables!$B$1,11))</f>
        <v>33</v>
      </c>
      <c r="G28" s="171">
        <f t="shared" si="31"/>
        <v>0.96969696969696972</v>
      </c>
      <c r="H28" s="169">
        <v>29</v>
      </c>
      <c r="I28" s="169">
        <f t="shared" si="32"/>
        <v>29</v>
      </c>
      <c r="J28" s="166"/>
      <c r="K28" s="168">
        <v>2021</v>
      </c>
      <c r="L28" s="168">
        <v>2021</v>
      </c>
      <c r="M28" s="168"/>
      <c r="N28" s="168"/>
      <c r="O28" s="168"/>
      <c r="P28" s="169">
        <f t="shared" si="33"/>
        <v>29</v>
      </c>
      <c r="Q28" s="168"/>
      <c r="R28" s="168"/>
      <c r="S28" s="168"/>
      <c r="T28" s="168"/>
      <c r="U28" s="161">
        <f t="shared" si="20"/>
        <v>29</v>
      </c>
      <c r="V28" s="168"/>
      <c r="W28" s="168">
        <v>1</v>
      </c>
      <c r="X28" s="168">
        <v>2</v>
      </c>
      <c r="Y28" s="168"/>
      <c r="Z28" s="161">
        <f t="shared" si="21"/>
        <v>32</v>
      </c>
      <c r="AA28" s="168"/>
      <c r="AB28" s="168"/>
      <c r="AC28" s="168"/>
      <c r="AD28" s="168"/>
      <c r="AE28" s="161">
        <f t="shared" si="22"/>
        <v>32</v>
      </c>
      <c r="AF28" s="168"/>
      <c r="AG28" s="168"/>
      <c r="AH28" s="168"/>
      <c r="AI28" s="168"/>
      <c r="AJ28" s="161">
        <f t="shared" si="23"/>
        <v>32</v>
      </c>
      <c r="AK28" s="168"/>
      <c r="AL28" s="168"/>
      <c r="AM28" s="168"/>
      <c r="AN28" s="168"/>
      <c r="AO28" s="161">
        <f t="shared" si="24"/>
        <v>32</v>
      </c>
      <c r="AP28" s="168"/>
      <c r="AQ28" s="168"/>
      <c r="AR28" s="168"/>
      <c r="AS28" s="168"/>
      <c r="AT28" s="161">
        <f t="shared" si="25"/>
        <v>32</v>
      </c>
      <c r="AU28" s="168"/>
      <c r="AV28" s="168"/>
      <c r="AW28" s="168"/>
      <c r="AX28" s="168"/>
      <c r="AY28" s="161">
        <f t="shared" si="26"/>
        <v>32</v>
      </c>
      <c r="AZ28" s="168"/>
      <c r="BA28" s="168"/>
      <c r="BB28" s="168"/>
      <c r="BC28" s="168"/>
      <c r="BD28" s="161">
        <f t="shared" si="27"/>
        <v>32</v>
      </c>
      <c r="BE28" s="168"/>
      <c r="BF28" s="168"/>
      <c r="BG28" s="168"/>
      <c r="BH28" s="168"/>
      <c r="BI28" s="161">
        <f t="shared" si="28"/>
        <v>32</v>
      </c>
      <c r="BJ28" s="168"/>
      <c r="BK28" s="168"/>
      <c r="BL28" s="168"/>
      <c r="BM28" s="168"/>
      <c r="BN28" s="161">
        <f t="shared" si="29"/>
        <v>32</v>
      </c>
      <c r="BO28" s="168"/>
      <c r="BP28" s="168"/>
      <c r="BQ28" s="168"/>
      <c r="BR28" s="168"/>
      <c r="BS28" s="161">
        <f t="shared" si="30"/>
        <v>32</v>
      </c>
    </row>
    <row r="29" spans="1:71" s="170" customFormat="1" x14ac:dyDescent="0.25">
      <c r="A29" s="160"/>
      <c r="B29" s="161" t="s">
        <v>162</v>
      </c>
      <c r="C29" s="162">
        <v>32</v>
      </c>
      <c r="D29" s="162">
        <v>3243</v>
      </c>
      <c r="E29" s="174">
        <v>53</v>
      </c>
      <c r="F29" s="161">
        <f>IF(B29="MAL",E29,IF(E29&gt;=11,E29+variables!$B$1,11))</f>
        <v>54</v>
      </c>
      <c r="G29" s="171">
        <f t="shared" si="31"/>
        <v>0.57407407407407407</v>
      </c>
      <c r="H29" s="169">
        <v>28</v>
      </c>
      <c r="I29" s="169">
        <f t="shared" si="32"/>
        <v>29</v>
      </c>
      <c r="J29" s="166">
        <v>1</v>
      </c>
      <c r="K29" s="168">
        <v>2021</v>
      </c>
      <c r="L29" s="168">
        <v>2021</v>
      </c>
      <c r="M29" s="168"/>
      <c r="N29" s="168"/>
      <c r="O29" s="168"/>
      <c r="P29" s="169">
        <f t="shared" si="33"/>
        <v>28</v>
      </c>
      <c r="Q29" s="168"/>
      <c r="R29" s="168"/>
      <c r="S29" s="168">
        <v>2</v>
      </c>
      <c r="T29" s="168"/>
      <c r="U29" s="161">
        <f t="shared" si="20"/>
        <v>30</v>
      </c>
      <c r="V29" s="168"/>
      <c r="W29" s="168"/>
      <c r="X29" s="168"/>
      <c r="Y29" s="168"/>
      <c r="Z29" s="161">
        <f t="shared" si="21"/>
        <v>30</v>
      </c>
      <c r="AA29" s="168">
        <v>1</v>
      </c>
      <c r="AB29" s="168"/>
      <c r="AC29" s="168"/>
      <c r="AD29" s="168"/>
      <c r="AE29" s="161">
        <f t="shared" si="22"/>
        <v>31</v>
      </c>
      <c r="AF29" s="168"/>
      <c r="AG29" s="168"/>
      <c r="AH29" s="168"/>
      <c r="AI29" s="168"/>
      <c r="AJ29" s="161">
        <f t="shared" si="23"/>
        <v>31</v>
      </c>
      <c r="AK29" s="168"/>
      <c r="AL29" s="168"/>
      <c r="AM29" s="168"/>
      <c r="AN29" s="168"/>
      <c r="AO29" s="161">
        <f t="shared" si="24"/>
        <v>31</v>
      </c>
      <c r="AP29" s="168"/>
      <c r="AQ29" s="168"/>
      <c r="AR29" s="168"/>
      <c r="AS29" s="168"/>
      <c r="AT29" s="161">
        <f t="shared" si="25"/>
        <v>31</v>
      </c>
      <c r="AU29" s="168"/>
      <c r="AV29" s="168"/>
      <c r="AW29" s="168"/>
      <c r="AX29" s="168"/>
      <c r="AY29" s="161">
        <f t="shared" si="26"/>
        <v>31</v>
      </c>
      <c r="AZ29" s="168"/>
      <c r="BA29" s="168"/>
      <c r="BB29" s="168"/>
      <c r="BC29" s="168"/>
      <c r="BD29" s="161">
        <f t="shared" si="27"/>
        <v>31</v>
      </c>
      <c r="BE29" s="168"/>
      <c r="BF29" s="168"/>
      <c r="BG29" s="168"/>
      <c r="BH29" s="168"/>
      <c r="BI29" s="161">
        <f t="shared" si="28"/>
        <v>31</v>
      </c>
      <c r="BJ29" s="168"/>
      <c r="BK29" s="168"/>
      <c r="BL29" s="168"/>
      <c r="BM29" s="168"/>
      <c r="BN29" s="161">
        <f t="shared" si="29"/>
        <v>31</v>
      </c>
      <c r="BO29" s="168"/>
      <c r="BP29" s="168"/>
      <c r="BQ29" s="168"/>
      <c r="BR29" s="168"/>
      <c r="BS29" s="161">
        <f t="shared" si="30"/>
        <v>31</v>
      </c>
    </row>
    <row r="30" spans="1:71" s="110" customFormat="1" x14ac:dyDescent="0.25">
      <c r="A30" s="136"/>
      <c r="B30" s="106" t="s">
        <v>391</v>
      </c>
      <c r="C30" s="111">
        <v>34</v>
      </c>
      <c r="D30" s="111">
        <v>3651</v>
      </c>
      <c r="E30" s="141">
        <v>18</v>
      </c>
      <c r="F30" s="1">
        <f>IF(B30="MAL",E30,IF(E30&gt;=11,E30+variables!$B$1,11))</f>
        <v>19</v>
      </c>
      <c r="G30" s="107">
        <f t="shared" si="31"/>
        <v>0.68421052631578949</v>
      </c>
      <c r="H30" s="108">
        <v>13</v>
      </c>
      <c r="I30" s="108">
        <f t="shared" si="32"/>
        <v>13</v>
      </c>
      <c r="J30" s="115"/>
      <c r="K30" s="109">
        <v>2021</v>
      </c>
      <c r="L30" s="109">
        <v>2021</v>
      </c>
      <c r="M30" s="109"/>
      <c r="N30" s="109"/>
      <c r="O30" s="109"/>
      <c r="P30" s="108">
        <f t="shared" si="33"/>
        <v>13</v>
      </c>
      <c r="Q30" s="109"/>
      <c r="R30" s="109"/>
      <c r="S30" s="109"/>
      <c r="T30" s="109"/>
      <c r="U30" s="106">
        <f t="shared" si="20"/>
        <v>13</v>
      </c>
      <c r="V30" s="109"/>
      <c r="W30" s="109"/>
      <c r="X30" s="109"/>
      <c r="Y30" s="109"/>
      <c r="Z30" s="106">
        <f t="shared" si="21"/>
        <v>13</v>
      </c>
      <c r="AA30" s="109"/>
      <c r="AB30" s="109"/>
      <c r="AC30" s="109"/>
      <c r="AD30" s="109"/>
      <c r="AE30" s="106">
        <f t="shared" si="22"/>
        <v>13</v>
      </c>
      <c r="AF30" s="109"/>
      <c r="AG30" s="109"/>
      <c r="AH30" s="109"/>
      <c r="AI30" s="109"/>
      <c r="AJ30" s="106">
        <f t="shared" si="23"/>
        <v>13</v>
      </c>
      <c r="AK30" s="109"/>
      <c r="AL30" s="109"/>
      <c r="AM30" s="109"/>
      <c r="AN30" s="109"/>
      <c r="AO30" s="106">
        <f t="shared" si="24"/>
        <v>13</v>
      </c>
      <c r="AP30" s="109"/>
      <c r="AQ30" s="109"/>
      <c r="AR30" s="109"/>
      <c r="AS30" s="109"/>
      <c r="AT30" s="106">
        <f t="shared" si="25"/>
        <v>13</v>
      </c>
      <c r="AU30" s="109"/>
      <c r="AV30" s="109"/>
      <c r="AW30" s="109"/>
      <c r="AX30" s="109"/>
      <c r="AY30" s="106">
        <f t="shared" si="26"/>
        <v>13</v>
      </c>
      <c r="AZ30" s="109"/>
      <c r="BA30" s="109"/>
      <c r="BB30" s="109"/>
      <c r="BC30" s="109"/>
      <c r="BD30" s="106">
        <f t="shared" si="27"/>
        <v>13</v>
      </c>
      <c r="BE30" s="109"/>
      <c r="BF30" s="109"/>
      <c r="BG30" s="109"/>
      <c r="BH30" s="109"/>
      <c r="BI30" s="106">
        <f t="shared" si="28"/>
        <v>13</v>
      </c>
      <c r="BJ30" s="109"/>
      <c r="BK30" s="109"/>
      <c r="BL30" s="109"/>
      <c r="BM30" s="109"/>
      <c r="BN30" s="106">
        <f t="shared" si="29"/>
        <v>13</v>
      </c>
      <c r="BO30" s="109"/>
      <c r="BP30" s="109"/>
      <c r="BQ30" s="109"/>
      <c r="BR30" s="109"/>
      <c r="BS30" s="106">
        <f t="shared" si="30"/>
        <v>13</v>
      </c>
    </row>
    <row r="31" spans="1:71" s="110" customFormat="1" x14ac:dyDescent="0.25">
      <c r="A31" s="136"/>
      <c r="B31" s="106" t="s">
        <v>98</v>
      </c>
      <c r="C31" s="111">
        <v>96</v>
      </c>
      <c r="D31" s="111">
        <v>2496</v>
      </c>
      <c r="E31" s="141">
        <v>23</v>
      </c>
      <c r="F31" s="106">
        <f>IF(B31="MAL",E31,IF(E31&gt;=11,E31+variables!$B$1,11))</f>
        <v>24</v>
      </c>
      <c r="G31" s="107">
        <f t="shared" si="31"/>
        <v>0.45833333333333331</v>
      </c>
      <c r="H31" s="108">
        <v>11</v>
      </c>
      <c r="I31" s="108">
        <f t="shared" si="32"/>
        <v>11</v>
      </c>
      <c r="J31" s="115"/>
      <c r="K31" s="142">
        <v>2021</v>
      </c>
      <c r="L31" s="109">
        <v>2021</v>
      </c>
      <c r="M31" s="109"/>
      <c r="N31" s="109"/>
      <c r="O31" s="109"/>
      <c r="P31" s="108">
        <f t="shared" si="33"/>
        <v>11</v>
      </c>
      <c r="Q31" s="109"/>
      <c r="R31" s="109"/>
      <c r="S31" s="109"/>
      <c r="T31" s="109"/>
      <c r="U31" s="106">
        <f t="shared" si="20"/>
        <v>11</v>
      </c>
      <c r="V31" s="109"/>
      <c r="W31" s="109"/>
      <c r="X31" s="109"/>
      <c r="Y31" s="109"/>
      <c r="Z31" s="106">
        <f t="shared" si="21"/>
        <v>11</v>
      </c>
      <c r="AA31" s="109"/>
      <c r="AB31" s="109"/>
      <c r="AC31" s="109"/>
      <c r="AD31" s="109"/>
      <c r="AE31" s="106">
        <f t="shared" si="22"/>
        <v>11</v>
      </c>
      <c r="AF31" s="109"/>
      <c r="AG31" s="109"/>
      <c r="AH31" s="109"/>
      <c r="AI31" s="109"/>
      <c r="AJ31" s="106">
        <f t="shared" si="23"/>
        <v>11</v>
      </c>
      <c r="AK31" s="109"/>
      <c r="AL31" s="109"/>
      <c r="AM31" s="109"/>
      <c r="AN31" s="109"/>
      <c r="AO31" s="106">
        <f t="shared" si="24"/>
        <v>11</v>
      </c>
      <c r="AP31" s="109"/>
      <c r="AQ31" s="109"/>
      <c r="AR31" s="109"/>
      <c r="AS31" s="109"/>
      <c r="AT31" s="106">
        <f t="shared" si="25"/>
        <v>11</v>
      </c>
      <c r="AU31" s="109"/>
      <c r="AV31" s="109"/>
      <c r="AW31" s="109"/>
      <c r="AX31" s="109"/>
      <c r="AY31" s="106">
        <f t="shared" si="26"/>
        <v>11</v>
      </c>
      <c r="AZ31" s="109"/>
      <c r="BA31" s="109"/>
      <c r="BB31" s="109"/>
      <c r="BC31" s="109"/>
      <c r="BD31" s="106">
        <f t="shared" si="27"/>
        <v>11</v>
      </c>
      <c r="BE31" s="109"/>
      <c r="BF31" s="109"/>
      <c r="BG31" s="109"/>
      <c r="BH31" s="109"/>
      <c r="BI31" s="106">
        <f t="shared" si="28"/>
        <v>11</v>
      </c>
      <c r="BJ31" s="109"/>
      <c r="BK31" s="109"/>
      <c r="BL31" s="109"/>
      <c r="BM31" s="109"/>
      <c r="BN31" s="106">
        <f t="shared" si="29"/>
        <v>11</v>
      </c>
      <c r="BO31" s="109"/>
      <c r="BP31" s="109"/>
      <c r="BQ31" s="109"/>
      <c r="BR31" s="109"/>
      <c r="BS31" s="106">
        <f t="shared" si="30"/>
        <v>11</v>
      </c>
    </row>
    <row r="32" spans="1:71" x14ac:dyDescent="0.25">
      <c r="A32" s="1"/>
      <c r="B32" s="1"/>
      <c r="C32" s="1"/>
      <c r="D32" s="1"/>
      <c r="E32" s="1"/>
      <c r="F32" s="1"/>
      <c r="G32" s="1"/>
      <c r="H32" s="79"/>
      <c r="I32" s="79"/>
      <c r="J32" s="79"/>
      <c r="K32" s="1"/>
      <c r="L32" s="1"/>
      <c r="M32" s="1">
        <f>SUM(M25:M31)</f>
        <v>0</v>
      </c>
      <c r="N32" s="1">
        <f>SUM(N25:N31)</f>
        <v>0</v>
      </c>
      <c r="O32" s="1">
        <f>SUM(O25:O31)</f>
        <v>0</v>
      </c>
      <c r="P32" s="79">
        <f t="shared" ref="P32:AU32" si="34">SUM(P24:P31)</f>
        <v>110</v>
      </c>
      <c r="Q32" s="79">
        <f t="shared" si="34"/>
        <v>1</v>
      </c>
      <c r="R32" s="79">
        <f t="shared" si="34"/>
        <v>0</v>
      </c>
      <c r="S32" s="79">
        <f t="shared" si="34"/>
        <v>27</v>
      </c>
      <c r="T32" s="79">
        <f t="shared" si="34"/>
        <v>0</v>
      </c>
      <c r="U32" s="79">
        <f t="shared" si="34"/>
        <v>138</v>
      </c>
      <c r="V32" s="79">
        <f t="shared" si="34"/>
        <v>0</v>
      </c>
      <c r="W32" s="79">
        <f t="shared" si="34"/>
        <v>1</v>
      </c>
      <c r="X32" s="79">
        <f t="shared" si="34"/>
        <v>2</v>
      </c>
      <c r="Y32" s="79">
        <f t="shared" si="34"/>
        <v>0</v>
      </c>
      <c r="Z32" s="79">
        <f t="shared" si="34"/>
        <v>141</v>
      </c>
      <c r="AA32" s="79">
        <f t="shared" si="34"/>
        <v>1</v>
      </c>
      <c r="AB32" s="79">
        <f t="shared" si="34"/>
        <v>2</v>
      </c>
      <c r="AC32" s="79">
        <f t="shared" si="34"/>
        <v>0</v>
      </c>
      <c r="AD32" s="79">
        <f t="shared" si="34"/>
        <v>0</v>
      </c>
      <c r="AE32" s="79">
        <f t="shared" si="34"/>
        <v>144</v>
      </c>
      <c r="AF32" s="79">
        <f t="shared" si="34"/>
        <v>0</v>
      </c>
      <c r="AG32" s="79">
        <f t="shared" si="34"/>
        <v>0</v>
      </c>
      <c r="AH32" s="79">
        <f t="shared" si="34"/>
        <v>0</v>
      </c>
      <c r="AI32" s="79">
        <f t="shared" si="34"/>
        <v>0</v>
      </c>
      <c r="AJ32" s="79">
        <f t="shared" si="34"/>
        <v>144</v>
      </c>
      <c r="AK32" s="79">
        <f t="shared" si="34"/>
        <v>0</v>
      </c>
      <c r="AL32" s="79">
        <f t="shared" si="34"/>
        <v>2</v>
      </c>
      <c r="AM32" s="79">
        <f t="shared" si="34"/>
        <v>0</v>
      </c>
      <c r="AN32" s="79">
        <f t="shared" si="34"/>
        <v>0</v>
      </c>
      <c r="AO32" s="79">
        <f t="shared" si="34"/>
        <v>146</v>
      </c>
      <c r="AP32" s="79">
        <f t="shared" si="34"/>
        <v>1</v>
      </c>
      <c r="AQ32" s="79">
        <f t="shared" si="34"/>
        <v>0</v>
      </c>
      <c r="AR32" s="79">
        <f t="shared" si="34"/>
        <v>7</v>
      </c>
      <c r="AS32" s="79">
        <f t="shared" si="34"/>
        <v>0</v>
      </c>
      <c r="AT32" s="79">
        <f t="shared" si="34"/>
        <v>154</v>
      </c>
      <c r="AU32" s="79">
        <f t="shared" si="34"/>
        <v>0</v>
      </c>
      <c r="AV32" s="79">
        <f t="shared" ref="AV32:BS32" si="35">SUM(AV24:AV31)</f>
        <v>0</v>
      </c>
      <c r="AW32" s="79">
        <f t="shared" si="35"/>
        <v>0</v>
      </c>
      <c r="AX32" s="79">
        <f t="shared" si="35"/>
        <v>0</v>
      </c>
      <c r="AY32" s="79">
        <f t="shared" si="35"/>
        <v>154</v>
      </c>
      <c r="AZ32" s="79">
        <f t="shared" si="35"/>
        <v>0</v>
      </c>
      <c r="BA32" s="79">
        <f t="shared" si="35"/>
        <v>0</v>
      </c>
      <c r="BB32" s="79">
        <f t="shared" si="35"/>
        <v>0</v>
      </c>
      <c r="BC32" s="79">
        <f t="shared" si="35"/>
        <v>0</v>
      </c>
      <c r="BD32" s="79">
        <f t="shared" si="35"/>
        <v>154</v>
      </c>
      <c r="BE32" s="79">
        <f t="shared" si="35"/>
        <v>0</v>
      </c>
      <c r="BF32" s="79">
        <f t="shared" si="35"/>
        <v>0</v>
      </c>
      <c r="BG32" s="79">
        <f t="shared" si="35"/>
        <v>0</v>
      </c>
      <c r="BH32" s="79">
        <f t="shared" si="35"/>
        <v>0</v>
      </c>
      <c r="BI32" s="79">
        <f t="shared" si="35"/>
        <v>154</v>
      </c>
      <c r="BJ32" s="79">
        <f t="shared" si="35"/>
        <v>0</v>
      </c>
      <c r="BK32" s="79">
        <f t="shared" si="35"/>
        <v>0</v>
      </c>
      <c r="BL32" s="79">
        <f t="shared" si="35"/>
        <v>0</v>
      </c>
      <c r="BM32" s="79">
        <f t="shared" si="35"/>
        <v>0</v>
      </c>
      <c r="BN32" s="79">
        <f t="shared" si="35"/>
        <v>154</v>
      </c>
      <c r="BO32" s="79">
        <f t="shared" si="35"/>
        <v>0</v>
      </c>
      <c r="BP32" s="79">
        <f t="shared" si="35"/>
        <v>0</v>
      </c>
      <c r="BQ32" s="79">
        <f t="shared" si="35"/>
        <v>0</v>
      </c>
      <c r="BR32" s="79">
        <f t="shared" si="35"/>
        <v>0</v>
      </c>
      <c r="BS32" s="79">
        <f t="shared" si="35"/>
        <v>154</v>
      </c>
    </row>
    <row r="33" spans="1:71" x14ac:dyDescent="0.25">
      <c r="A33" s="1"/>
      <c r="B33" s="1" t="s">
        <v>244</v>
      </c>
      <c r="C33" s="1">
        <f>COUNT(C25:C31)</f>
        <v>7</v>
      </c>
      <c r="D33" s="1"/>
      <c r="E33" s="1">
        <f>SUM(E24:E31)</f>
        <v>206</v>
      </c>
      <c r="F33" s="1">
        <f>SUM(F24:F31)</f>
        <v>213</v>
      </c>
      <c r="G33" s="2">
        <f>$BS32/F33</f>
        <v>0.72300469483568075</v>
      </c>
      <c r="H33" s="79">
        <f>SUM(H24:H31)</f>
        <v>110</v>
      </c>
      <c r="I33" s="79">
        <f>SUM(I24:I31)</f>
        <v>112</v>
      </c>
      <c r="J33" s="79">
        <f>SUM(J24:J31)</f>
        <v>2</v>
      </c>
      <c r="K33" s="1"/>
      <c r="L33" s="1"/>
      <c r="M33" s="1"/>
      <c r="N33" s="1"/>
      <c r="O33" s="1"/>
      <c r="P33" s="2">
        <f>P32/F33</f>
        <v>0.51643192488262912</v>
      </c>
      <c r="Q33" s="1"/>
      <c r="R33" s="1">
        <f>M32+R32</f>
        <v>0</v>
      </c>
      <c r="S33" s="1">
        <f>N32+S32</f>
        <v>27</v>
      </c>
      <c r="T33" s="1">
        <f>O32+T32</f>
        <v>0</v>
      </c>
      <c r="U33" s="2">
        <f>U32/F33</f>
        <v>0.647887323943662</v>
      </c>
      <c r="V33" s="1"/>
      <c r="W33" s="1">
        <f>R33+W32</f>
        <v>1</v>
      </c>
      <c r="X33" s="1">
        <f>S33+X32</f>
        <v>29</v>
      </c>
      <c r="Y33" s="1">
        <f>T33+Y32</f>
        <v>0</v>
      </c>
      <c r="Z33" s="2">
        <f>Z32/F33</f>
        <v>0.6619718309859155</v>
      </c>
      <c r="AA33" s="1"/>
      <c r="AB33" s="1">
        <f>W33+AB32</f>
        <v>3</v>
      </c>
      <c r="AC33" s="1">
        <f>X33+AC32</f>
        <v>29</v>
      </c>
      <c r="AD33" s="1">
        <f>Y33+AD32</f>
        <v>0</v>
      </c>
      <c r="AE33" s="2">
        <f>AE32/F33</f>
        <v>0.676056338028169</v>
      </c>
      <c r="AF33" s="1"/>
      <c r="AG33" s="1">
        <f>AB33+AG32</f>
        <v>3</v>
      </c>
      <c r="AH33" s="1">
        <f>AC33+AH32</f>
        <v>29</v>
      </c>
      <c r="AI33" s="1">
        <f>AD33+AI32</f>
        <v>0</v>
      </c>
      <c r="AJ33" s="2">
        <f>AJ32/F33</f>
        <v>0.676056338028169</v>
      </c>
      <c r="AK33" s="1"/>
      <c r="AL33" s="1">
        <f>AG33+AL32</f>
        <v>5</v>
      </c>
      <c r="AM33" s="1">
        <f>AH33+AM32</f>
        <v>29</v>
      </c>
      <c r="AN33" s="1">
        <f>AI33+AN32</f>
        <v>0</v>
      </c>
      <c r="AO33" s="2">
        <f>AO32/F33</f>
        <v>0.68544600938967137</v>
      </c>
      <c r="AP33" s="1"/>
      <c r="AQ33" s="1">
        <f>AL33+AQ32</f>
        <v>5</v>
      </c>
      <c r="AR33" s="1">
        <f>AM33+AR32</f>
        <v>36</v>
      </c>
      <c r="AS33" s="1">
        <f>AN33+AS32</f>
        <v>0</v>
      </c>
      <c r="AT33" s="2">
        <f>AT32/F33</f>
        <v>0.72300469483568075</v>
      </c>
      <c r="AU33" s="1"/>
      <c r="AV33" s="1">
        <f>AQ33+AV32</f>
        <v>5</v>
      </c>
      <c r="AW33" s="1">
        <f>AR33+AW32</f>
        <v>36</v>
      </c>
      <c r="AX33" s="1">
        <f>AS33+AX32</f>
        <v>0</v>
      </c>
      <c r="AY33" s="2">
        <f>AY32/F33</f>
        <v>0.72300469483568075</v>
      </c>
      <c r="AZ33" s="1"/>
      <c r="BA33" s="1">
        <f>AV33+BA32</f>
        <v>5</v>
      </c>
      <c r="BB33" s="1">
        <f>AW33+BB32</f>
        <v>36</v>
      </c>
      <c r="BC33" s="1">
        <f>AX33+BC32</f>
        <v>0</v>
      </c>
      <c r="BD33" s="2">
        <f>BD32/F33</f>
        <v>0.72300469483568075</v>
      </c>
      <c r="BE33" s="1"/>
      <c r="BF33" s="1">
        <f>BA33+BF32</f>
        <v>5</v>
      </c>
      <c r="BG33" s="1">
        <f>BB33+BG32</f>
        <v>36</v>
      </c>
      <c r="BH33" s="1">
        <f>BC33+BH32</f>
        <v>0</v>
      </c>
      <c r="BI33" s="2">
        <f>BI32/F33</f>
        <v>0.72300469483568075</v>
      </c>
      <c r="BJ33" s="1"/>
      <c r="BK33" s="1">
        <f>BF33+BK32</f>
        <v>5</v>
      </c>
      <c r="BL33" s="1">
        <f>BG33+BL32</f>
        <v>36</v>
      </c>
      <c r="BM33" s="1">
        <f>BH33+BM32</f>
        <v>0</v>
      </c>
      <c r="BN33" s="2">
        <f>BN32/F33</f>
        <v>0.72300469483568075</v>
      </c>
      <c r="BO33" s="1"/>
      <c r="BP33" s="1">
        <f>BK33+BP32</f>
        <v>5</v>
      </c>
      <c r="BQ33" s="1">
        <f>BL33+BQ32</f>
        <v>36</v>
      </c>
      <c r="BR33" s="1">
        <f>BM33+BR32</f>
        <v>0</v>
      </c>
      <c r="BS33" s="2">
        <f>BS32/F33</f>
        <v>0.72300469483568075</v>
      </c>
    </row>
    <row r="35" spans="1:71" x14ac:dyDescent="0.25">
      <c r="A35" s="20" t="s">
        <v>267</v>
      </c>
      <c r="B35" s="1"/>
      <c r="C35" s="1"/>
      <c r="D35" s="1"/>
      <c r="E35" s="51"/>
      <c r="F35" s="1"/>
      <c r="G35" s="2"/>
      <c r="H35" s="79"/>
      <c r="I35" s="79"/>
      <c r="J35" s="89"/>
      <c r="K35" s="9">
        <v>2021</v>
      </c>
      <c r="L35" s="9">
        <v>2021</v>
      </c>
      <c r="M35" s="9"/>
      <c r="N35" s="9"/>
      <c r="O35" s="9"/>
      <c r="P35" s="79">
        <f>+H35</f>
        <v>0</v>
      </c>
      <c r="Q35" s="52"/>
      <c r="R35" s="9"/>
      <c r="S35" s="9"/>
      <c r="T35" s="9"/>
      <c r="U35" s="1">
        <f t="shared" ref="U35:U50" si="36">SUM(P35:T35)</f>
        <v>0</v>
      </c>
      <c r="V35" s="9"/>
      <c r="W35" s="9"/>
      <c r="X35" s="9"/>
      <c r="Y35" s="9"/>
      <c r="Z35" s="1">
        <f t="shared" ref="Z35:Z50" si="37">SUM(U35:Y35)</f>
        <v>0</v>
      </c>
      <c r="AA35" s="9"/>
      <c r="AB35" s="9"/>
      <c r="AC35" s="9"/>
      <c r="AD35" s="9"/>
      <c r="AE35" s="1">
        <f t="shared" ref="AE35:AE50" si="38">SUM(Z35:AD35)</f>
        <v>0</v>
      </c>
      <c r="AF35" s="9"/>
      <c r="AG35" s="9"/>
      <c r="AH35" s="9"/>
      <c r="AI35" s="9"/>
      <c r="AJ35" s="1">
        <f t="shared" ref="AJ35:AJ50" si="39">SUM(AE35:AI35)</f>
        <v>0</v>
      </c>
      <c r="AK35" s="9"/>
      <c r="AL35" s="9"/>
      <c r="AM35" s="9"/>
      <c r="AN35" s="9"/>
      <c r="AO35" s="1">
        <f t="shared" ref="AO35:AO50" si="40">SUM(AJ35:AN35)</f>
        <v>0</v>
      </c>
      <c r="AP35" s="9"/>
      <c r="AQ35" s="9"/>
      <c r="AR35" s="9"/>
      <c r="AS35" s="9"/>
      <c r="AT35" s="1">
        <f t="shared" ref="AT35:AT50" si="41">SUM(AO35:AS35)</f>
        <v>0</v>
      </c>
      <c r="AU35" s="9"/>
      <c r="AV35" s="9"/>
      <c r="AW35" s="9"/>
      <c r="AX35" s="9"/>
      <c r="AY35" s="1">
        <f t="shared" ref="AY35:AY50" si="42">SUM(AT35:AX35)</f>
        <v>0</v>
      </c>
      <c r="AZ35" s="9"/>
      <c r="BA35" s="9"/>
      <c r="BB35" s="9"/>
      <c r="BC35" s="9"/>
      <c r="BD35" s="1">
        <f t="shared" ref="BD35:BD50" si="43">SUM(AY35:BC35)</f>
        <v>0</v>
      </c>
      <c r="BE35" s="9"/>
      <c r="BF35" s="9"/>
      <c r="BG35" s="9"/>
      <c r="BH35" s="9"/>
      <c r="BI35" s="1">
        <f t="shared" ref="BI35:BI50" si="44">SUM(BD35:BH35)</f>
        <v>0</v>
      </c>
      <c r="BJ35" s="9"/>
      <c r="BK35" s="9"/>
      <c r="BL35" s="9"/>
      <c r="BM35" s="9"/>
      <c r="BN35" s="1">
        <f t="shared" ref="BN35:BN50" si="45">SUM(BI35:BM35)</f>
        <v>0</v>
      </c>
      <c r="BO35" s="9"/>
      <c r="BP35" s="9"/>
      <c r="BQ35" s="9"/>
      <c r="BR35" s="9"/>
      <c r="BS35" s="1">
        <f t="shared" ref="BS35:BS50" si="46">SUM(BN35:BR35)</f>
        <v>0</v>
      </c>
    </row>
    <row r="36" spans="1:71" s="170" customFormat="1" x14ac:dyDescent="0.25">
      <c r="A36" s="160"/>
      <c r="B36" s="161" t="s">
        <v>83</v>
      </c>
      <c r="C36" s="162">
        <v>2</v>
      </c>
      <c r="D36" s="162">
        <v>246</v>
      </c>
      <c r="E36" s="161">
        <v>29</v>
      </c>
      <c r="F36" s="161">
        <f>IF(B36="MAL",E36,IF(E36&gt;=11,E36+variables!$B$1,11))</f>
        <v>30</v>
      </c>
      <c r="G36" s="171">
        <f t="shared" ref="G36:G50" si="47">$BS36/F36</f>
        <v>0.96666666666666667</v>
      </c>
      <c r="H36" s="169">
        <v>9</v>
      </c>
      <c r="I36" s="169">
        <f t="shared" ref="I36:I50" si="48">+H36+J36</f>
        <v>9</v>
      </c>
      <c r="J36" s="166"/>
      <c r="K36" s="168">
        <v>2021</v>
      </c>
      <c r="L36" s="168">
        <v>2021</v>
      </c>
      <c r="M36" s="168"/>
      <c r="N36" s="168"/>
      <c r="O36" s="168"/>
      <c r="P36" s="169">
        <f>SUM(M36:O36)+H36</f>
        <v>9</v>
      </c>
      <c r="Q36" s="179"/>
      <c r="R36" s="168"/>
      <c r="S36" s="168">
        <v>20</v>
      </c>
      <c r="T36" s="168"/>
      <c r="U36" s="161">
        <f t="shared" si="36"/>
        <v>29</v>
      </c>
      <c r="V36" s="168"/>
      <c r="W36" s="168"/>
      <c r="X36" s="168"/>
      <c r="Y36" s="168"/>
      <c r="Z36" s="161">
        <f t="shared" si="37"/>
        <v>29</v>
      </c>
      <c r="AA36" s="168"/>
      <c r="AB36" s="168"/>
      <c r="AC36" s="168"/>
      <c r="AD36" s="168"/>
      <c r="AE36" s="161">
        <f t="shared" si="38"/>
        <v>29</v>
      </c>
      <c r="AF36" s="168"/>
      <c r="AG36" s="168"/>
      <c r="AH36" s="168"/>
      <c r="AI36" s="168"/>
      <c r="AJ36" s="161">
        <f t="shared" si="39"/>
        <v>29</v>
      </c>
      <c r="AK36" s="168"/>
      <c r="AL36" s="168"/>
      <c r="AM36" s="168"/>
      <c r="AN36" s="168"/>
      <c r="AO36" s="161">
        <f t="shared" si="40"/>
        <v>29</v>
      </c>
      <c r="AP36" s="168"/>
      <c r="AQ36" s="168"/>
      <c r="AR36" s="168"/>
      <c r="AS36" s="168"/>
      <c r="AT36" s="161">
        <f t="shared" si="41"/>
        <v>29</v>
      </c>
      <c r="AU36" s="168"/>
      <c r="AV36" s="168"/>
      <c r="AW36" s="168"/>
      <c r="AX36" s="168"/>
      <c r="AY36" s="161">
        <f t="shared" si="42"/>
        <v>29</v>
      </c>
      <c r="AZ36" s="168"/>
      <c r="BA36" s="168"/>
      <c r="BB36" s="168"/>
      <c r="BC36" s="168"/>
      <c r="BD36" s="161">
        <f t="shared" si="43"/>
        <v>29</v>
      </c>
      <c r="BE36" s="168"/>
      <c r="BF36" s="168"/>
      <c r="BG36" s="168"/>
      <c r="BH36" s="168"/>
      <c r="BI36" s="161">
        <f t="shared" si="44"/>
        <v>29</v>
      </c>
      <c r="BJ36" s="168"/>
      <c r="BK36" s="168"/>
      <c r="BL36" s="168"/>
      <c r="BM36" s="168"/>
      <c r="BN36" s="161">
        <f t="shared" si="45"/>
        <v>29</v>
      </c>
      <c r="BO36" s="168"/>
      <c r="BP36" s="168"/>
      <c r="BQ36" s="168"/>
      <c r="BR36" s="168"/>
      <c r="BS36" s="161">
        <f t="shared" si="46"/>
        <v>29</v>
      </c>
    </row>
    <row r="37" spans="1:71" s="170" customFormat="1" x14ac:dyDescent="0.25">
      <c r="A37" s="160"/>
      <c r="B37" s="161" t="s">
        <v>84</v>
      </c>
      <c r="C37" s="162">
        <v>3</v>
      </c>
      <c r="D37" s="162">
        <v>2766</v>
      </c>
      <c r="E37" s="161">
        <v>14</v>
      </c>
      <c r="F37" s="161">
        <f>IF(B37="MAL",E37,IF(E37&gt;=11,E37+variables!$B$1,11))</f>
        <v>15</v>
      </c>
      <c r="G37" s="171">
        <f t="shared" si="47"/>
        <v>0.8666666666666667</v>
      </c>
      <c r="H37" s="169">
        <v>9</v>
      </c>
      <c r="I37" s="169">
        <f t="shared" si="48"/>
        <v>9</v>
      </c>
      <c r="J37" s="166"/>
      <c r="K37" s="168">
        <v>2021</v>
      </c>
      <c r="L37" s="168">
        <v>2021</v>
      </c>
      <c r="M37" s="168"/>
      <c r="N37" s="168"/>
      <c r="O37" s="168"/>
      <c r="P37" s="169">
        <f t="shared" ref="P37:P50" si="49">SUM(M37:O37)+H37</f>
        <v>9</v>
      </c>
      <c r="Q37" s="179"/>
      <c r="R37" s="168"/>
      <c r="S37" s="168"/>
      <c r="T37" s="168"/>
      <c r="U37" s="161">
        <f t="shared" si="36"/>
        <v>9</v>
      </c>
      <c r="V37" s="168"/>
      <c r="W37" s="168"/>
      <c r="X37" s="168"/>
      <c r="Y37" s="168"/>
      <c r="Z37" s="161">
        <f t="shared" si="37"/>
        <v>9</v>
      </c>
      <c r="AA37" s="168"/>
      <c r="AB37" s="168"/>
      <c r="AC37" s="168"/>
      <c r="AD37" s="168"/>
      <c r="AE37" s="161">
        <f t="shared" si="38"/>
        <v>9</v>
      </c>
      <c r="AF37" s="168"/>
      <c r="AG37" s="168"/>
      <c r="AH37" s="168">
        <v>4</v>
      </c>
      <c r="AI37" s="168"/>
      <c r="AJ37" s="161">
        <f t="shared" si="39"/>
        <v>13</v>
      </c>
      <c r="AK37" s="168"/>
      <c r="AL37" s="168"/>
      <c r="AM37" s="168"/>
      <c r="AN37" s="168"/>
      <c r="AO37" s="161">
        <f t="shared" si="40"/>
        <v>13</v>
      </c>
      <c r="AP37" s="168"/>
      <c r="AQ37" s="168"/>
      <c r="AR37" s="168"/>
      <c r="AS37" s="168"/>
      <c r="AT37" s="161">
        <f t="shared" si="41"/>
        <v>13</v>
      </c>
      <c r="AU37" s="168"/>
      <c r="AV37" s="168"/>
      <c r="AW37" s="168"/>
      <c r="AX37" s="168"/>
      <c r="AY37" s="161">
        <f t="shared" si="42"/>
        <v>13</v>
      </c>
      <c r="AZ37" s="168"/>
      <c r="BA37" s="168"/>
      <c r="BB37" s="168"/>
      <c r="BC37" s="168"/>
      <c r="BD37" s="161">
        <f t="shared" si="43"/>
        <v>13</v>
      </c>
      <c r="BE37" s="168"/>
      <c r="BF37" s="168"/>
      <c r="BG37" s="168"/>
      <c r="BH37" s="168"/>
      <c r="BI37" s="161">
        <f t="shared" si="44"/>
        <v>13</v>
      </c>
      <c r="BJ37" s="168"/>
      <c r="BK37" s="168"/>
      <c r="BL37" s="168"/>
      <c r="BM37" s="168"/>
      <c r="BN37" s="161">
        <f t="shared" si="45"/>
        <v>13</v>
      </c>
      <c r="BO37" s="168"/>
      <c r="BP37" s="168"/>
      <c r="BQ37" s="168"/>
      <c r="BR37" s="168"/>
      <c r="BS37" s="161">
        <f t="shared" si="46"/>
        <v>13</v>
      </c>
    </row>
    <row r="38" spans="1:71" s="110" customFormat="1" x14ac:dyDescent="0.25">
      <c r="A38" s="136"/>
      <c r="B38" s="106" t="s">
        <v>326</v>
      </c>
      <c r="C38" s="111">
        <v>5</v>
      </c>
      <c r="D38" s="111">
        <v>137</v>
      </c>
      <c r="E38" s="106">
        <v>18</v>
      </c>
      <c r="F38" s="106">
        <f>IF(B38="MAL",E38,IF(E38&gt;=11,E38+variables!$B$1,11))</f>
        <v>19</v>
      </c>
      <c r="G38" s="107">
        <f t="shared" si="47"/>
        <v>0.94736842105263153</v>
      </c>
      <c r="H38" s="108">
        <v>16</v>
      </c>
      <c r="I38" s="108">
        <f t="shared" si="48"/>
        <v>16</v>
      </c>
      <c r="J38" s="115"/>
      <c r="K38" s="109">
        <v>2021</v>
      </c>
      <c r="L38" s="9">
        <v>2021</v>
      </c>
      <c r="M38" s="109"/>
      <c r="N38" s="109"/>
      <c r="O38" s="109"/>
      <c r="P38" s="108">
        <f t="shared" si="49"/>
        <v>16</v>
      </c>
      <c r="Q38" s="147"/>
      <c r="R38" s="109"/>
      <c r="S38" s="109">
        <v>2</v>
      </c>
      <c r="T38" s="109"/>
      <c r="U38" s="106">
        <f t="shared" si="36"/>
        <v>18</v>
      </c>
      <c r="V38" s="109"/>
      <c r="W38" s="109"/>
      <c r="X38" s="109"/>
      <c r="Y38" s="109"/>
      <c r="Z38" s="106">
        <f t="shared" si="37"/>
        <v>18</v>
      </c>
      <c r="AA38" s="109"/>
      <c r="AB38" s="109"/>
      <c r="AC38" s="109"/>
      <c r="AD38" s="109"/>
      <c r="AE38" s="106">
        <f t="shared" si="38"/>
        <v>18</v>
      </c>
      <c r="AF38" s="109"/>
      <c r="AG38" s="109"/>
      <c r="AH38" s="109"/>
      <c r="AI38" s="109"/>
      <c r="AJ38" s="106">
        <f t="shared" si="39"/>
        <v>18</v>
      </c>
      <c r="AK38" s="109"/>
      <c r="AL38" s="109"/>
      <c r="AM38" s="109"/>
      <c r="AN38" s="109"/>
      <c r="AO38" s="106">
        <f t="shared" si="40"/>
        <v>18</v>
      </c>
      <c r="AP38" s="109"/>
      <c r="AQ38" s="109"/>
      <c r="AR38" s="109"/>
      <c r="AS38" s="109"/>
      <c r="AT38" s="106">
        <f t="shared" si="41"/>
        <v>18</v>
      </c>
      <c r="AU38" s="109"/>
      <c r="AV38" s="109"/>
      <c r="AW38" s="109"/>
      <c r="AX38" s="109"/>
      <c r="AY38" s="106">
        <f t="shared" si="42"/>
        <v>18</v>
      </c>
      <c r="AZ38" s="109"/>
      <c r="BA38" s="109"/>
      <c r="BB38" s="109"/>
      <c r="BC38" s="109"/>
      <c r="BD38" s="106">
        <f t="shared" si="43"/>
        <v>18</v>
      </c>
      <c r="BE38" s="109"/>
      <c r="BF38" s="109"/>
      <c r="BG38" s="109"/>
      <c r="BH38" s="109"/>
      <c r="BI38" s="106">
        <f t="shared" si="44"/>
        <v>18</v>
      </c>
      <c r="BJ38" s="109"/>
      <c r="BK38" s="109"/>
      <c r="BL38" s="109"/>
      <c r="BM38" s="109"/>
      <c r="BN38" s="106">
        <f t="shared" si="45"/>
        <v>18</v>
      </c>
      <c r="BO38" s="109"/>
      <c r="BP38" s="109"/>
      <c r="BQ38" s="109"/>
      <c r="BR38" s="109"/>
      <c r="BS38" s="106">
        <f t="shared" si="46"/>
        <v>18</v>
      </c>
    </row>
    <row r="39" spans="1:71" s="110" customFormat="1" x14ac:dyDescent="0.25">
      <c r="A39" s="136"/>
      <c r="B39" s="106" t="s">
        <v>281</v>
      </c>
      <c r="C39" s="111">
        <v>11</v>
      </c>
      <c r="D39" s="111">
        <v>6316</v>
      </c>
      <c r="E39" s="106">
        <v>25</v>
      </c>
      <c r="F39" s="106">
        <f>IF(B39="MAL",E39,IF(E39&gt;=11,E39+variables!$B$1,11))</f>
        <v>26</v>
      </c>
      <c r="G39" s="107">
        <f t="shared" si="47"/>
        <v>0.96153846153846156</v>
      </c>
      <c r="H39" s="108">
        <v>15</v>
      </c>
      <c r="I39" s="108">
        <f t="shared" si="48"/>
        <v>15</v>
      </c>
      <c r="J39" s="115"/>
      <c r="K39" s="109">
        <v>2021</v>
      </c>
      <c r="L39" s="9">
        <v>2021</v>
      </c>
      <c r="M39" s="109"/>
      <c r="N39" s="109"/>
      <c r="O39" s="109"/>
      <c r="P39" s="108">
        <f t="shared" si="49"/>
        <v>15</v>
      </c>
      <c r="Q39" s="147"/>
      <c r="R39" s="109"/>
      <c r="S39" s="109">
        <v>10</v>
      </c>
      <c r="T39" s="109"/>
      <c r="U39" s="106">
        <f t="shared" si="36"/>
        <v>25</v>
      </c>
      <c r="V39" s="109"/>
      <c r="W39" s="109"/>
      <c r="X39" s="109"/>
      <c r="Y39" s="109"/>
      <c r="Z39" s="106">
        <f t="shared" si="37"/>
        <v>25</v>
      </c>
      <c r="AA39" s="109"/>
      <c r="AB39" s="109"/>
      <c r="AC39" s="109"/>
      <c r="AD39" s="109"/>
      <c r="AE39" s="106">
        <f t="shared" si="38"/>
        <v>25</v>
      </c>
      <c r="AF39" s="109"/>
      <c r="AG39" s="109"/>
      <c r="AH39" s="109"/>
      <c r="AI39" s="109"/>
      <c r="AJ39" s="106">
        <f t="shared" si="39"/>
        <v>25</v>
      </c>
      <c r="AK39" s="109"/>
      <c r="AL39" s="109"/>
      <c r="AM39" s="109"/>
      <c r="AN39" s="109"/>
      <c r="AO39" s="106">
        <f t="shared" si="40"/>
        <v>25</v>
      </c>
      <c r="AP39" s="109"/>
      <c r="AQ39" s="109"/>
      <c r="AR39" s="109"/>
      <c r="AS39" s="109"/>
      <c r="AT39" s="106">
        <f t="shared" si="41"/>
        <v>25</v>
      </c>
      <c r="AU39" s="109"/>
      <c r="AV39" s="109"/>
      <c r="AW39" s="109"/>
      <c r="AX39" s="109"/>
      <c r="AY39" s="106">
        <f t="shared" si="42"/>
        <v>25</v>
      </c>
      <c r="AZ39" s="109"/>
      <c r="BA39" s="109"/>
      <c r="BB39" s="109"/>
      <c r="BC39" s="109"/>
      <c r="BD39" s="106">
        <f t="shared" si="43"/>
        <v>25</v>
      </c>
      <c r="BE39" s="109"/>
      <c r="BF39" s="109"/>
      <c r="BG39" s="109"/>
      <c r="BH39" s="109"/>
      <c r="BI39" s="106">
        <f t="shared" si="44"/>
        <v>25</v>
      </c>
      <c r="BJ39" s="109"/>
      <c r="BK39" s="109"/>
      <c r="BL39" s="109"/>
      <c r="BM39" s="109"/>
      <c r="BN39" s="106">
        <f t="shared" si="45"/>
        <v>25</v>
      </c>
      <c r="BO39" s="109"/>
      <c r="BP39" s="109"/>
      <c r="BQ39" s="109"/>
      <c r="BR39" s="109"/>
      <c r="BS39" s="106">
        <f t="shared" si="46"/>
        <v>25</v>
      </c>
    </row>
    <row r="40" spans="1:71" s="110" customFormat="1" x14ac:dyDescent="0.25">
      <c r="A40" s="136"/>
      <c r="B40" s="139" t="s">
        <v>282</v>
      </c>
      <c r="C40" s="111">
        <v>15</v>
      </c>
      <c r="D40" s="111">
        <v>425</v>
      </c>
      <c r="E40" s="106">
        <v>24</v>
      </c>
      <c r="F40" s="106">
        <f>IF(B40="MAL",E40,IF(E40&gt;=11,E40+variables!$B$1,11))</f>
        <v>25</v>
      </c>
      <c r="G40" s="107">
        <f t="shared" si="47"/>
        <v>0.92</v>
      </c>
      <c r="H40" s="108">
        <v>13</v>
      </c>
      <c r="I40" s="108">
        <f t="shared" si="48"/>
        <v>13</v>
      </c>
      <c r="J40" s="115"/>
      <c r="K40" s="109">
        <v>2021</v>
      </c>
      <c r="L40" s="9">
        <v>2021</v>
      </c>
      <c r="M40" s="109"/>
      <c r="N40" s="109"/>
      <c r="O40" s="109"/>
      <c r="P40" s="108">
        <f t="shared" si="49"/>
        <v>13</v>
      </c>
      <c r="Q40" s="147"/>
      <c r="R40" s="109"/>
      <c r="S40" s="109">
        <v>10</v>
      </c>
      <c r="T40" s="109"/>
      <c r="U40" s="106">
        <f t="shared" si="36"/>
        <v>23</v>
      </c>
      <c r="V40" s="109"/>
      <c r="W40" s="109"/>
      <c r="X40" s="109"/>
      <c r="Y40" s="109"/>
      <c r="Z40" s="106">
        <f t="shared" si="37"/>
        <v>23</v>
      </c>
      <c r="AA40" s="109"/>
      <c r="AB40" s="109"/>
      <c r="AC40" s="109"/>
      <c r="AD40" s="109"/>
      <c r="AE40" s="106">
        <f t="shared" si="38"/>
        <v>23</v>
      </c>
      <c r="AF40" s="109"/>
      <c r="AG40" s="109"/>
      <c r="AH40" s="109"/>
      <c r="AI40" s="109"/>
      <c r="AJ40" s="106">
        <f t="shared" si="39"/>
        <v>23</v>
      </c>
      <c r="AK40" s="109"/>
      <c r="AL40" s="109"/>
      <c r="AM40" s="109"/>
      <c r="AN40" s="109"/>
      <c r="AO40" s="106">
        <f t="shared" si="40"/>
        <v>23</v>
      </c>
      <c r="AP40" s="109"/>
      <c r="AQ40" s="109"/>
      <c r="AR40" s="109"/>
      <c r="AS40" s="109"/>
      <c r="AT40" s="106">
        <f t="shared" si="41"/>
        <v>23</v>
      </c>
      <c r="AU40" s="109"/>
      <c r="AV40" s="109"/>
      <c r="AW40" s="109"/>
      <c r="AX40" s="109"/>
      <c r="AY40" s="106">
        <f t="shared" si="42"/>
        <v>23</v>
      </c>
      <c r="AZ40" s="109"/>
      <c r="BA40" s="109"/>
      <c r="BB40" s="109"/>
      <c r="BC40" s="109"/>
      <c r="BD40" s="106">
        <f t="shared" si="43"/>
        <v>23</v>
      </c>
      <c r="BE40" s="109"/>
      <c r="BF40" s="109"/>
      <c r="BG40" s="109"/>
      <c r="BH40" s="109"/>
      <c r="BI40" s="106">
        <f t="shared" si="44"/>
        <v>23</v>
      </c>
      <c r="BJ40" s="109"/>
      <c r="BK40" s="109"/>
      <c r="BL40" s="109"/>
      <c r="BM40" s="109"/>
      <c r="BN40" s="106">
        <f t="shared" si="45"/>
        <v>23</v>
      </c>
      <c r="BO40" s="109"/>
      <c r="BP40" s="109"/>
      <c r="BQ40" s="109"/>
      <c r="BR40" s="109"/>
      <c r="BS40" s="106">
        <f t="shared" si="46"/>
        <v>23</v>
      </c>
    </row>
    <row r="41" spans="1:71" s="110" customFormat="1" x14ac:dyDescent="0.25">
      <c r="A41" s="136"/>
      <c r="B41" s="106" t="s">
        <v>78</v>
      </c>
      <c r="C41" s="111">
        <v>19</v>
      </c>
      <c r="D41" s="111">
        <v>1216</v>
      </c>
      <c r="E41" s="106">
        <v>20</v>
      </c>
      <c r="F41" s="106">
        <f>IF(B41="MAL",E41,IF(E41&gt;=11,E41+variables!$B$1,11))</f>
        <v>21</v>
      </c>
      <c r="G41" s="107">
        <f t="shared" si="47"/>
        <v>0.95238095238095233</v>
      </c>
      <c r="H41" s="108">
        <v>9</v>
      </c>
      <c r="I41" s="108">
        <f t="shared" si="48"/>
        <v>9</v>
      </c>
      <c r="J41" s="115"/>
      <c r="K41" s="109">
        <v>2021</v>
      </c>
      <c r="L41" s="9">
        <v>2021</v>
      </c>
      <c r="M41" s="109"/>
      <c r="N41" s="109"/>
      <c r="O41" s="109"/>
      <c r="P41" s="108">
        <f t="shared" si="49"/>
        <v>9</v>
      </c>
      <c r="Q41" s="147"/>
      <c r="R41" s="109"/>
      <c r="S41" s="109"/>
      <c r="T41" s="109"/>
      <c r="U41" s="106">
        <f>SUM(P41:T41)</f>
        <v>9</v>
      </c>
      <c r="V41" s="109"/>
      <c r="W41" s="109"/>
      <c r="X41" s="109"/>
      <c r="Y41" s="109"/>
      <c r="Z41" s="106">
        <f>SUM(U41:Y41)</f>
        <v>9</v>
      </c>
      <c r="AA41" s="109"/>
      <c r="AB41" s="109"/>
      <c r="AC41" s="109"/>
      <c r="AD41" s="109"/>
      <c r="AE41" s="106">
        <f>SUM(Z41:AD41)</f>
        <v>9</v>
      </c>
      <c r="AF41" s="109"/>
      <c r="AG41" s="109"/>
      <c r="AH41" s="109">
        <v>10</v>
      </c>
      <c r="AI41" s="109">
        <v>1</v>
      </c>
      <c r="AJ41" s="106">
        <f>SUM(AE41:AI41)</f>
        <v>20</v>
      </c>
      <c r="AK41" s="109"/>
      <c r="AL41" s="109"/>
      <c r="AM41" s="109"/>
      <c r="AN41" s="109"/>
      <c r="AO41" s="106">
        <f>SUM(AJ41:AN41)</f>
        <v>20</v>
      </c>
      <c r="AP41" s="109"/>
      <c r="AQ41" s="109"/>
      <c r="AR41" s="109"/>
      <c r="AS41" s="109"/>
      <c r="AT41" s="106">
        <f>SUM(AO41:AS41)</f>
        <v>20</v>
      </c>
      <c r="AU41" s="109"/>
      <c r="AV41" s="109"/>
      <c r="AW41" s="109"/>
      <c r="AX41" s="109"/>
      <c r="AY41" s="106">
        <f>SUM(AT41:AX41)</f>
        <v>20</v>
      </c>
      <c r="AZ41" s="109"/>
      <c r="BA41" s="109"/>
      <c r="BB41" s="109"/>
      <c r="BC41" s="109"/>
      <c r="BD41" s="106">
        <f>SUM(AY41:BC41)</f>
        <v>20</v>
      </c>
      <c r="BE41" s="109"/>
      <c r="BF41" s="109"/>
      <c r="BG41" s="109"/>
      <c r="BH41" s="109"/>
      <c r="BI41" s="106">
        <f>SUM(BD41:BH41)</f>
        <v>20</v>
      </c>
      <c r="BJ41" s="109"/>
      <c r="BK41" s="109"/>
      <c r="BL41" s="109"/>
      <c r="BM41" s="109"/>
      <c r="BN41" s="106">
        <f>SUM(BI41:BM41)</f>
        <v>20</v>
      </c>
      <c r="BO41" s="109"/>
      <c r="BP41" s="109"/>
      <c r="BQ41" s="109"/>
      <c r="BR41" s="109"/>
      <c r="BS41" s="106">
        <f t="shared" si="46"/>
        <v>20</v>
      </c>
    </row>
    <row r="42" spans="1:71" s="170" customFormat="1" x14ac:dyDescent="0.25">
      <c r="A42" s="160"/>
      <c r="B42" s="161" t="s">
        <v>382</v>
      </c>
      <c r="C42" s="162">
        <v>34</v>
      </c>
      <c r="D42" s="162"/>
      <c r="E42" s="161">
        <v>18</v>
      </c>
      <c r="F42" s="161">
        <f>IF(B42="MAL",E42,IF(E42&gt;=11,E42+variables!$B$1,11))</f>
        <v>19</v>
      </c>
      <c r="G42" s="171">
        <f t="shared" si="47"/>
        <v>0.68421052631578949</v>
      </c>
      <c r="H42" s="169">
        <v>13</v>
      </c>
      <c r="I42" s="169">
        <f t="shared" si="48"/>
        <v>13</v>
      </c>
      <c r="J42" s="166"/>
      <c r="K42" s="168">
        <v>2021</v>
      </c>
      <c r="L42" s="168">
        <v>2021</v>
      </c>
      <c r="M42" s="168"/>
      <c r="N42" s="168"/>
      <c r="O42" s="168"/>
      <c r="P42" s="169">
        <f t="shared" si="49"/>
        <v>13</v>
      </c>
      <c r="Q42" s="179"/>
      <c r="R42" s="168"/>
      <c r="S42" s="168"/>
      <c r="T42" s="168"/>
      <c r="U42" s="161">
        <f>SUM(P42:T42)</f>
        <v>13</v>
      </c>
      <c r="V42" s="168"/>
      <c r="W42" s="168"/>
      <c r="X42" s="168"/>
      <c r="Y42" s="168"/>
      <c r="Z42" s="161">
        <f>SUM(U42:Y42)</f>
        <v>13</v>
      </c>
      <c r="AA42" s="168"/>
      <c r="AB42" s="168"/>
      <c r="AC42" s="168"/>
      <c r="AD42" s="168"/>
      <c r="AE42" s="161">
        <f>SUM(Z42:AD42)</f>
        <v>13</v>
      </c>
      <c r="AF42" s="168"/>
      <c r="AG42" s="168"/>
      <c r="AH42" s="168"/>
      <c r="AI42" s="168"/>
      <c r="AJ42" s="161">
        <f>SUM(AE42:AI42)</f>
        <v>13</v>
      </c>
      <c r="AK42" s="168"/>
      <c r="AL42" s="168"/>
      <c r="AM42" s="168"/>
      <c r="AN42" s="168"/>
      <c r="AO42" s="161">
        <f>SUM(AJ42:AN42)</f>
        <v>13</v>
      </c>
      <c r="AP42" s="168"/>
      <c r="AQ42" s="168"/>
      <c r="AR42" s="168"/>
      <c r="AS42" s="168"/>
      <c r="AT42" s="161">
        <f>SUM(AO42:AS42)</f>
        <v>13</v>
      </c>
      <c r="AU42" s="168"/>
      <c r="AV42" s="168"/>
      <c r="AW42" s="168"/>
      <c r="AX42" s="168"/>
      <c r="AY42" s="161">
        <f>SUM(AT42:AX42)</f>
        <v>13</v>
      </c>
      <c r="AZ42" s="168"/>
      <c r="BA42" s="168"/>
      <c r="BB42" s="168"/>
      <c r="BC42" s="168"/>
      <c r="BD42" s="161">
        <f>SUM(AY42:BC42)</f>
        <v>13</v>
      </c>
      <c r="BE42" s="168"/>
      <c r="BF42" s="168"/>
      <c r="BG42" s="168"/>
      <c r="BH42" s="168"/>
      <c r="BI42" s="161">
        <f>SUM(BD42:BH42)</f>
        <v>13</v>
      </c>
      <c r="BJ42" s="168"/>
      <c r="BK42" s="168"/>
      <c r="BL42" s="168"/>
      <c r="BM42" s="168"/>
      <c r="BN42" s="161">
        <f>SUM(BI42:BM42)</f>
        <v>13</v>
      </c>
      <c r="BO42" s="168"/>
      <c r="BP42" s="168"/>
      <c r="BQ42" s="168"/>
      <c r="BR42" s="168"/>
      <c r="BS42" s="161">
        <f t="shared" si="46"/>
        <v>13</v>
      </c>
    </row>
    <row r="43" spans="1:71" s="110" customFormat="1" x14ac:dyDescent="0.25">
      <c r="A43" s="136"/>
      <c r="B43" s="106" t="s">
        <v>154</v>
      </c>
      <c r="C43" s="111">
        <v>42</v>
      </c>
      <c r="D43" s="111">
        <v>2793</v>
      </c>
      <c r="E43" s="106">
        <v>26</v>
      </c>
      <c r="F43" s="106">
        <f>IF(B43="MAL",E43,IF(E43&gt;=11,E43+variables!$B$1,11))</f>
        <v>27</v>
      </c>
      <c r="G43" s="107">
        <f t="shared" si="47"/>
        <v>0.92592592592592593</v>
      </c>
      <c r="H43" s="108">
        <v>9</v>
      </c>
      <c r="I43" s="108">
        <f t="shared" si="48"/>
        <v>9</v>
      </c>
      <c r="J43" s="115"/>
      <c r="K43" s="109">
        <v>2021</v>
      </c>
      <c r="L43" s="9">
        <v>2021</v>
      </c>
      <c r="M43" s="109"/>
      <c r="N43" s="109"/>
      <c r="O43" s="109"/>
      <c r="P43" s="108">
        <f t="shared" si="49"/>
        <v>9</v>
      </c>
      <c r="Q43" s="147"/>
      <c r="R43" s="109"/>
      <c r="S43" s="109"/>
      <c r="T43" s="109"/>
      <c r="U43" s="106">
        <f>SUM(P43:T43)</f>
        <v>9</v>
      </c>
      <c r="V43" s="109"/>
      <c r="W43" s="109"/>
      <c r="X43" s="109">
        <v>16</v>
      </c>
      <c r="Y43" s="109"/>
      <c r="Z43" s="106">
        <f>SUM(U43:Y43)</f>
        <v>25</v>
      </c>
      <c r="AA43" s="109"/>
      <c r="AB43" s="109"/>
      <c r="AC43" s="109"/>
      <c r="AD43" s="109"/>
      <c r="AE43" s="106">
        <f>SUM(Z43:AD43)</f>
        <v>25</v>
      </c>
      <c r="AF43" s="109"/>
      <c r="AG43" s="109"/>
      <c r="AH43" s="109"/>
      <c r="AI43" s="109"/>
      <c r="AJ43" s="106">
        <f>SUM(AE43:AI43)</f>
        <v>25</v>
      </c>
      <c r="AK43" s="109"/>
      <c r="AL43" s="109"/>
      <c r="AM43" s="109"/>
      <c r="AN43" s="109"/>
      <c r="AO43" s="106">
        <f>SUM(AJ43:AN43)</f>
        <v>25</v>
      </c>
      <c r="AP43" s="109"/>
      <c r="AQ43" s="109"/>
      <c r="AR43" s="109"/>
      <c r="AS43" s="109"/>
      <c r="AT43" s="106">
        <f>SUM(AO43:AS43)</f>
        <v>25</v>
      </c>
      <c r="AU43" s="109"/>
      <c r="AV43" s="109"/>
      <c r="AW43" s="109"/>
      <c r="AX43" s="109"/>
      <c r="AY43" s="106">
        <f>SUM(AT43:AX43)</f>
        <v>25</v>
      </c>
      <c r="AZ43" s="109"/>
      <c r="BA43" s="109"/>
      <c r="BB43" s="109"/>
      <c r="BC43" s="109"/>
      <c r="BD43" s="106">
        <f>SUM(AY43:BC43)</f>
        <v>25</v>
      </c>
      <c r="BE43" s="109"/>
      <c r="BF43" s="109"/>
      <c r="BG43" s="109"/>
      <c r="BH43" s="109"/>
      <c r="BI43" s="106">
        <f>SUM(BD43:BH43)</f>
        <v>25</v>
      </c>
      <c r="BJ43" s="109"/>
      <c r="BK43" s="109"/>
      <c r="BL43" s="109"/>
      <c r="BM43" s="109"/>
      <c r="BN43" s="106">
        <f>SUM(BI43:BM43)</f>
        <v>25</v>
      </c>
      <c r="BO43" s="109"/>
      <c r="BP43" s="109"/>
      <c r="BQ43" s="109"/>
      <c r="BR43" s="109"/>
      <c r="BS43" s="106">
        <f t="shared" si="46"/>
        <v>25</v>
      </c>
    </row>
    <row r="44" spans="1:71" s="110" customFormat="1" x14ac:dyDescent="0.25">
      <c r="A44" s="136"/>
      <c r="B44" s="139" t="s">
        <v>254</v>
      </c>
      <c r="C44" s="111">
        <v>45</v>
      </c>
      <c r="D44" s="111">
        <v>8663</v>
      </c>
      <c r="E44" s="118">
        <v>10</v>
      </c>
      <c r="F44" s="106">
        <f>IF(B44="MAL",E44,IF(E44&gt;=11,E44+variables!$B$1,11))</f>
        <v>11</v>
      </c>
      <c r="G44" s="107">
        <f t="shared" si="47"/>
        <v>0.90909090909090906</v>
      </c>
      <c r="H44" s="108">
        <v>2</v>
      </c>
      <c r="I44" s="108">
        <f t="shared" si="48"/>
        <v>2</v>
      </c>
      <c r="J44" s="115"/>
      <c r="K44" s="109">
        <v>2021</v>
      </c>
      <c r="L44" s="9">
        <v>2021</v>
      </c>
      <c r="M44" s="109"/>
      <c r="N44" s="109"/>
      <c r="O44" s="109"/>
      <c r="P44" s="108">
        <f t="shared" si="49"/>
        <v>2</v>
      </c>
      <c r="Q44" s="147"/>
      <c r="R44" s="109"/>
      <c r="S44" s="109"/>
      <c r="T44" s="109"/>
      <c r="U44" s="106">
        <f>SUM(P44:T44)</f>
        <v>2</v>
      </c>
      <c r="V44" s="109"/>
      <c r="W44" s="109"/>
      <c r="X44" s="109"/>
      <c r="Y44" s="109"/>
      <c r="Z44" s="106">
        <f>SUM(U44:Y44)</f>
        <v>2</v>
      </c>
      <c r="AA44" s="109"/>
      <c r="AB44" s="109"/>
      <c r="AC44" s="109">
        <v>8</v>
      </c>
      <c r="AD44" s="109"/>
      <c r="AE44" s="106">
        <f>SUM(Z44:AD44)</f>
        <v>10</v>
      </c>
      <c r="AF44" s="109"/>
      <c r="AG44" s="109"/>
      <c r="AH44" s="109"/>
      <c r="AI44" s="109"/>
      <c r="AJ44" s="106">
        <f>SUM(AE44:AI44)</f>
        <v>10</v>
      </c>
      <c r="AK44" s="109"/>
      <c r="AL44" s="109"/>
      <c r="AM44" s="109"/>
      <c r="AN44" s="109"/>
      <c r="AO44" s="106">
        <f>SUM(AJ44:AN44)</f>
        <v>10</v>
      </c>
      <c r="AP44" s="109"/>
      <c r="AQ44" s="109"/>
      <c r="AR44" s="109"/>
      <c r="AS44" s="109"/>
      <c r="AT44" s="106">
        <f>SUM(AO44:AS44)</f>
        <v>10</v>
      </c>
      <c r="AU44" s="109"/>
      <c r="AV44" s="109"/>
      <c r="AW44" s="109"/>
      <c r="AX44" s="109"/>
      <c r="AY44" s="106">
        <f>SUM(AT44:AX44)</f>
        <v>10</v>
      </c>
      <c r="AZ44" s="109"/>
      <c r="BA44" s="109"/>
      <c r="BB44" s="109"/>
      <c r="BC44" s="109"/>
      <c r="BD44" s="106">
        <f>SUM(AY44:BC44)</f>
        <v>10</v>
      </c>
      <c r="BE44" s="109"/>
      <c r="BF44" s="109"/>
      <c r="BG44" s="109"/>
      <c r="BH44" s="109"/>
      <c r="BI44" s="106">
        <f>SUM(BD44:BH44)</f>
        <v>10</v>
      </c>
      <c r="BJ44" s="109"/>
      <c r="BK44" s="109"/>
      <c r="BL44" s="109"/>
      <c r="BM44" s="109"/>
      <c r="BN44" s="106">
        <f>SUM(BI44:BM44)</f>
        <v>10</v>
      </c>
      <c r="BO44" s="109"/>
      <c r="BP44" s="109"/>
      <c r="BQ44" s="109"/>
      <c r="BR44" s="109"/>
      <c r="BS44" s="106">
        <f t="shared" si="46"/>
        <v>10</v>
      </c>
    </row>
    <row r="45" spans="1:71" s="110" customFormat="1" x14ac:dyDescent="0.25">
      <c r="A45" s="136"/>
      <c r="B45" s="106" t="s">
        <v>99</v>
      </c>
      <c r="C45" s="111">
        <v>51</v>
      </c>
      <c r="D45" s="111">
        <v>1296</v>
      </c>
      <c r="E45" s="106">
        <v>52</v>
      </c>
      <c r="F45" s="106">
        <f>IF(B45="MAL",E45,IF(E45&gt;=11,E45+variables!$B$1,11))</f>
        <v>53</v>
      </c>
      <c r="G45" s="107">
        <f t="shared" si="47"/>
        <v>0.84905660377358494</v>
      </c>
      <c r="H45" s="108">
        <v>40</v>
      </c>
      <c r="I45" s="108">
        <f t="shared" si="48"/>
        <v>40</v>
      </c>
      <c r="J45" s="115"/>
      <c r="K45" s="109">
        <v>2021</v>
      </c>
      <c r="L45" s="9">
        <v>2021</v>
      </c>
      <c r="M45" s="109"/>
      <c r="N45" s="109"/>
      <c r="O45" s="109"/>
      <c r="P45" s="108">
        <f t="shared" si="49"/>
        <v>40</v>
      </c>
      <c r="Q45" s="147"/>
      <c r="R45" s="109"/>
      <c r="S45" s="109"/>
      <c r="T45" s="109"/>
      <c r="U45" s="106">
        <f>SUM(P45:T45)</f>
        <v>40</v>
      </c>
      <c r="V45" s="109"/>
      <c r="W45" s="109"/>
      <c r="X45" s="109"/>
      <c r="Y45" s="109"/>
      <c r="Z45" s="106">
        <f>SUM(U45:Y45)</f>
        <v>40</v>
      </c>
      <c r="AA45" s="109"/>
      <c r="AB45" s="109"/>
      <c r="AC45" s="109"/>
      <c r="AD45" s="109"/>
      <c r="AE45" s="106">
        <f>SUM(Z45:AD45)</f>
        <v>40</v>
      </c>
      <c r="AF45" s="109"/>
      <c r="AG45" s="109"/>
      <c r="AH45" s="109">
        <v>3</v>
      </c>
      <c r="AI45" s="109"/>
      <c r="AJ45" s="106">
        <f>SUM(AE45:AI45)</f>
        <v>43</v>
      </c>
      <c r="AK45" s="109"/>
      <c r="AL45" s="109">
        <v>1</v>
      </c>
      <c r="AM45" s="109">
        <v>1</v>
      </c>
      <c r="AN45" s="109"/>
      <c r="AO45" s="106">
        <f>SUM(AJ45:AN45)</f>
        <v>45</v>
      </c>
      <c r="AP45" s="109"/>
      <c r="AQ45" s="109"/>
      <c r="AR45" s="109"/>
      <c r="AS45" s="109"/>
      <c r="AT45" s="106">
        <f>SUM(AO45:AS45)</f>
        <v>45</v>
      </c>
      <c r="AU45" s="109"/>
      <c r="AV45" s="109"/>
      <c r="AW45" s="109"/>
      <c r="AX45" s="109"/>
      <c r="AY45" s="106">
        <f>SUM(AT45:AX45)</f>
        <v>45</v>
      </c>
      <c r="AZ45" s="109"/>
      <c r="BA45" s="109"/>
      <c r="BB45" s="109"/>
      <c r="BC45" s="109"/>
      <c r="BD45" s="106">
        <f>SUM(AY45:BC45)</f>
        <v>45</v>
      </c>
      <c r="BE45" s="109"/>
      <c r="BF45" s="109"/>
      <c r="BG45" s="109"/>
      <c r="BH45" s="109"/>
      <c r="BI45" s="106">
        <f>SUM(BD45:BH45)</f>
        <v>45</v>
      </c>
      <c r="BJ45" s="109"/>
      <c r="BK45" s="109"/>
      <c r="BL45" s="109"/>
      <c r="BM45" s="109"/>
      <c r="BN45" s="106">
        <f>SUM(BI45:BM45)</f>
        <v>45</v>
      </c>
      <c r="BO45" s="109"/>
      <c r="BP45" s="109"/>
      <c r="BQ45" s="109"/>
      <c r="BR45" s="109"/>
      <c r="BS45" s="106">
        <f t="shared" si="46"/>
        <v>45</v>
      </c>
    </row>
    <row r="46" spans="1:71" s="110" customFormat="1" x14ac:dyDescent="0.25">
      <c r="A46" s="136"/>
      <c r="B46" s="106" t="s">
        <v>46</v>
      </c>
      <c r="C46" s="111">
        <v>54</v>
      </c>
      <c r="D46" s="111">
        <v>323</v>
      </c>
      <c r="E46" s="106">
        <v>23</v>
      </c>
      <c r="F46" s="106">
        <f>IF(B46="MAL",E46,IF(E46&gt;=11,E46+variables!$B$1,11))</f>
        <v>24</v>
      </c>
      <c r="G46" s="107">
        <f t="shared" si="47"/>
        <v>0.95833333333333337</v>
      </c>
      <c r="H46" s="108">
        <v>14</v>
      </c>
      <c r="I46" s="108">
        <f t="shared" si="48"/>
        <v>15</v>
      </c>
      <c r="J46" s="115">
        <v>1</v>
      </c>
      <c r="K46" s="109">
        <v>2021</v>
      </c>
      <c r="L46" s="9">
        <v>2021</v>
      </c>
      <c r="M46" s="109"/>
      <c r="N46" s="109"/>
      <c r="O46" s="109"/>
      <c r="P46" s="108">
        <f t="shared" si="49"/>
        <v>14</v>
      </c>
      <c r="Q46" s="147"/>
      <c r="R46" s="109"/>
      <c r="S46" s="109"/>
      <c r="T46" s="109"/>
      <c r="U46" s="106">
        <f t="shared" si="36"/>
        <v>14</v>
      </c>
      <c r="V46" s="109"/>
      <c r="W46" s="109"/>
      <c r="X46" s="109"/>
      <c r="Y46" s="109"/>
      <c r="Z46" s="106">
        <f t="shared" si="37"/>
        <v>14</v>
      </c>
      <c r="AA46" s="109"/>
      <c r="AB46" s="109"/>
      <c r="AC46" s="109"/>
      <c r="AD46" s="109"/>
      <c r="AE46" s="106">
        <f t="shared" si="38"/>
        <v>14</v>
      </c>
      <c r="AF46" s="109"/>
      <c r="AG46" s="109"/>
      <c r="AH46" s="109"/>
      <c r="AI46" s="109"/>
      <c r="AJ46" s="106">
        <f t="shared" si="39"/>
        <v>14</v>
      </c>
      <c r="AK46" s="109"/>
      <c r="AL46" s="109"/>
      <c r="AM46" s="109"/>
      <c r="AN46" s="109"/>
      <c r="AO46" s="106">
        <f t="shared" si="40"/>
        <v>14</v>
      </c>
      <c r="AP46" s="109">
        <v>1</v>
      </c>
      <c r="AQ46" s="109"/>
      <c r="AR46" s="109">
        <v>8</v>
      </c>
      <c r="AS46" s="109"/>
      <c r="AT46" s="106">
        <f t="shared" si="41"/>
        <v>23</v>
      </c>
      <c r="AU46" s="109"/>
      <c r="AV46" s="109"/>
      <c r="AW46" s="109"/>
      <c r="AX46" s="109"/>
      <c r="AY46" s="106">
        <f t="shared" si="42"/>
        <v>23</v>
      </c>
      <c r="AZ46" s="109"/>
      <c r="BA46" s="109"/>
      <c r="BB46" s="109"/>
      <c r="BC46" s="109"/>
      <c r="BD46" s="106">
        <f t="shared" si="43"/>
        <v>23</v>
      </c>
      <c r="BE46" s="109"/>
      <c r="BF46" s="109"/>
      <c r="BG46" s="109"/>
      <c r="BH46" s="109"/>
      <c r="BI46" s="106">
        <f t="shared" si="44"/>
        <v>23</v>
      </c>
      <c r="BJ46" s="109"/>
      <c r="BK46" s="109"/>
      <c r="BL46" s="109"/>
      <c r="BM46" s="109"/>
      <c r="BN46" s="106">
        <f t="shared" si="45"/>
        <v>23</v>
      </c>
      <c r="BO46" s="109"/>
      <c r="BP46" s="109"/>
      <c r="BQ46" s="109"/>
      <c r="BR46" s="109"/>
      <c r="BS46" s="106">
        <f t="shared" si="46"/>
        <v>23</v>
      </c>
    </row>
    <row r="47" spans="1:71" s="110" customFormat="1" x14ac:dyDescent="0.25">
      <c r="A47" s="136"/>
      <c r="B47" s="106" t="s">
        <v>342</v>
      </c>
      <c r="C47" s="111">
        <v>62</v>
      </c>
      <c r="D47" s="111">
        <v>4847</v>
      </c>
      <c r="E47" s="106">
        <v>51</v>
      </c>
      <c r="F47" s="106">
        <f>IF(B47="MAL",E47,IF(E47&gt;=11,E47+variables!$B$1,11))</f>
        <v>52</v>
      </c>
      <c r="G47" s="107">
        <f t="shared" si="47"/>
        <v>0.98076923076923073</v>
      </c>
      <c r="H47" s="108">
        <v>27</v>
      </c>
      <c r="I47" s="108">
        <f t="shared" si="48"/>
        <v>27</v>
      </c>
      <c r="J47" s="115"/>
      <c r="K47" s="109">
        <v>2021</v>
      </c>
      <c r="L47" s="9">
        <v>2021</v>
      </c>
      <c r="M47" s="109"/>
      <c r="N47" s="109"/>
      <c r="O47" s="109"/>
      <c r="P47" s="108">
        <f t="shared" si="49"/>
        <v>27</v>
      </c>
      <c r="Q47" s="147"/>
      <c r="R47" s="109"/>
      <c r="S47" s="109">
        <v>21</v>
      </c>
      <c r="T47" s="109">
        <v>3</v>
      </c>
      <c r="U47" s="106">
        <f t="shared" si="36"/>
        <v>51</v>
      </c>
      <c r="V47" s="109"/>
      <c r="W47" s="109"/>
      <c r="X47" s="109"/>
      <c r="Y47" s="109"/>
      <c r="Z47" s="106">
        <f t="shared" si="37"/>
        <v>51</v>
      </c>
      <c r="AA47" s="109"/>
      <c r="AB47" s="109"/>
      <c r="AC47" s="109"/>
      <c r="AD47" s="109"/>
      <c r="AE47" s="106">
        <f t="shared" si="38"/>
        <v>51</v>
      </c>
      <c r="AF47" s="109"/>
      <c r="AG47" s="109"/>
      <c r="AH47" s="109"/>
      <c r="AI47" s="109"/>
      <c r="AJ47" s="106">
        <f t="shared" si="39"/>
        <v>51</v>
      </c>
      <c r="AK47" s="109"/>
      <c r="AL47" s="109"/>
      <c r="AM47" s="109"/>
      <c r="AN47" s="109"/>
      <c r="AO47" s="106">
        <f t="shared" si="40"/>
        <v>51</v>
      </c>
      <c r="AP47" s="109"/>
      <c r="AQ47" s="109"/>
      <c r="AR47" s="109"/>
      <c r="AS47" s="109"/>
      <c r="AT47" s="106">
        <f t="shared" si="41"/>
        <v>51</v>
      </c>
      <c r="AU47" s="109"/>
      <c r="AV47" s="109"/>
      <c r="AW47" s="109"/>
      <c r="AX47" s="109"/>
      <c r="AY47" s="106">
        <f t="shared" si="42"/>
        <v>51</v>
      </c>
      <c r="AZ47" s="109"/>
      <c r="BA47" s="109"/>
      <c r="BB47" s="109"/>
      <c r="BC47" s="109"/>
      <c r="BD47" s="106">
        <f t="shared" si="43"/>
        <v>51</v>
      </c>
      <c r="BE47" s="109"/>
      <c r="BF47" s="109"/>
      <c r="BG47" s="109"/>
      <c r="BH47" s="109"/>
      <c r="BI47" s="106">
        <f t="shared" si="44"/>
        <v>51</v>
      </c>
      <c r="BJ47" s="109"/>
      <c r="BK47" s="109"/>
      <c r="BL47" s="109"/>
      <c r="BM47" s="109"/>
      <c r="BN47" s="106">
        <f t="shared" si="45"/>
        <v>51</v>
      </c>
      <c r="BO47" s="109"/>
      <c r="BP47" s="109"/>
      <c r="BQ47" s="109"/>
      <c r="BR47" s="109"/>
      <c r="BS47" s="106">
        <f t="shared" si="46"/>
        <v>51</v>
      </c>
    </row>
    <row r="48" spans="1:71" s="110" customFormat="1" x14ac:dyDescent="0.25">
      <c r="A48" s="136"/>
      <c r="B48" s="106" t="s">
        <v>235</v>
      </c>
      <c r="C48" s="111">
        <v>66</v>
      </c>
      <c r="D48" s="111">
        <v>3915</v>
      </c>
      <c r="E48" s="106">
        <v>22</v>
      </c>
      <c r="F48" s="106">
        <f>IF(B48="MAL",E48,IF(E48&gt;=11,E48+variables!$B$1,11))</f>
        <v>23</v>
      </c>
      <c r="G48" s="107">
        <f t="shared" si="47"/>
        <v>0.95652173913043481</v>
      </c>
      <c r="H48" s="108">
        <v>5</v>
      </c>
      <c r="I48" s="108">
        <f t="shared" si="48"/>
        <v>5</v>
      </c>
      <c r="J48" s="115"/>
      <c r="K48" s="109">
        <v>2021</v>
      </c>
      <c r="L48" s="9">
        <v>2021</v>
      </c>
      <c r="M48" s="109"/>
      <c r="N48" s="109"/>
      <c r="O48" s="109"/>
      <c r="P48" s="108">
        <f t="shared" si="49"/>
        <v>5</v>
      </c>
      <c r="Q48" s="147"/>
      <c r="R48" s="109"/>
      <c r="S48" s="109">
        <v>17</v>
      </c>
      <c r="T48" s="109"/>
      <c r="U48" s="106">
        <f t="shared" si="36"/>
        <v>22</v>
      </c>
      <c r="V48" s="109"/>
      <c r="W48" s="109"/>
      <c r="X48" s="109"/>
      <c r="Y48" s="109"/>
      <c r="Z48" s="106">
        <f t="shared" si="37"/>
        <v>22</v>
      </c>
      <c r="AA48" s="109"/>
      <c r="AB48" s="109"/>
      <c r="AC48" s="109"/>
      <c r="AD48" s="109"/>
      <c r="AE48" s="106">
        <f t="shared" si="38"/>
        <v>22</v>
      </c>
      <c r="AF48" s="109"/>
      <c r="AG48" s="109"/>
      <c r="AH48" s="109"/>
      <c r="AI48" s="109"/>
      <c r="AJ48" s="106">
        <f t="shared" si="39"/>
        <v>22</v>
      </c>
      <c r="AK48" s="109"/>
      <c r="AL48" s="109"/>
      <c r="AM48" s="109"/>
      <c r="AN48" s="109"/>
      <c r="AO48" s="106">
        <f t="shared" si="40"/>
        <v>22</v>
      </c>
      <c r="AP48" s="109"/>
      <c r="AQ48" s="109"/>
      <c r="AR48" s="109"/>
      <c r="AS48" s="109"/>
      <c r="AT48" s="106">
        <f t="shared" si="41"/>
        <v>22</v>
      </c>
      <c r="AU48" s="109"/>
      <c r="AV48" s="109"/>
      <c r="AW48" s="109"/>
      <c r="AX48" s="109"/>
      <c r="AY48" s="106">
        <f t="shared" si="42"/>
        <v>22</v>
      </c>
      <c r="AZ48" s="109"/>
      <c r="BA48" s="109"/>
      <c r="BB48" s="109"/>
      <c r="BC48" s="109"/>
      <c r="BD48" s="106">
        <f t="shared" si="43"/>
        <v>22</v>
      </c>
      <c r="BE48" s="109"/>
      <c r="BF48" s="109"/>
      <c r="BG48" s="109"/>
      <c r="BH48" s="109"/>
      <c r="BI48" s="106">
        <f t="shared" si="44"/>
        <v>22</v>
      </c>
      <c r="BJ48" s="109"/>
      <c r="BK48" s="109"/>
      <c r="BL48" s="109"/>
      <c r="BM48" s="109"/>
      <c r="BN48" s="106">
        <f t="shared" si="45"/>
        <v>22</v>
      </c>
      <c r="BO48" s="109"/>
      <c r="BP48" s="109"/>
      <c r="BQ48" s="109"/>
      <c r="BR48" s="109"/>
      <c r="BS48" s="106">
        <f t="shared" si="46"/>
        <v>22</v>
      </c>
    </row>
    <row r="49" spans="1:71" s="110" customFormat="1" x14ac:dyDescent="0.25">
      <c r="A49" s="136"/>
      <c r="B49" s="106" t="s">
        <v>236</v>
      </c>
      <c r="C49" s="111">
        <v>71</v>
      </c>
      <c r="D49" s="111">
        <v>6587</v>
      </c>
      <c r="E49" s="106">
        <v>20</v>
      </c>
      <c r="F49" s="106">
        <f>IF(B49="MAL",E49,IF(E49&gt;=11,E49+variables!$B$1,11))</f>
        <v>21</v>
      </c>
      <c r="G49" s="107">
        <f t="shared" si="47"/>
        <v>0.95238095238095233</v>
      </c>
      <c r="H49" s="108">
        <v>14</v>
      </c>
      <c r="I49" s="108">
        <f t="shared" si="48"/>
        <v>14</v>
      </c>
      <c r="J49" s="115"/>
      <c r="K49" s="109">
        <v>2021</v>
      </c>
      <c r="L49" s="9">
        <v>2021</v>
      </c>
      <c r="M49" s="109"/>
      <c r="N49" s="109"/>
      <c r="O49" s="109"/>
      <c r="P49" s="108">
        <f t="shared" si="49"/>
        <v>14</v>
      </c>
      <c r="Q49" s="147"/>
      <c r="R49" s="109"/>
      <c r="S49" s="109">
        <v>6</v>
      </c>
      <c r="T49" s="109"/>
      <c r="U49" s="106">
        <f t="shared" si="36"/>
        <v>20</v>
      </c>
      <c r="V49" s="109"/>
      <c r="W49" s="109"/>
      <c r="X49" s="109"/>
      <c r="Y49" s="109"/>
      <c r="Z49" s="106">
        <f t="shared" si="37"/>
        <v>20</v>
      </c>
      <c r="AA49" s="109"/>
      <c r="AB49" s="109"/>
      <c r="AC49" s="109"/>
      <c r="AD49" s="109"/>
      <c r="AE49" s="106">
        <f t="shared" si="38"/>
        <v>20</v>
      </c>
      <c r="AF49" s="109"/>
      <c r="AG49" s="109"/>
      <c r="AH49" s="109"/>
      <c r="AI49" s="109"/>
      <c r="AJ49" s="106">
        <f t="shared" si="39"/>
        <v>20</v>
      </c>
      <c r="AK49" s="109"/>
      <c r="AL49" s="109"/>
      <c r="AM49" s="109"/>
      <c r="AN49" s="109"/>
      <c r="AO49" s="106">
        <f t="shared" si="40"/>
        <v>20</v>
      </c>
      <c r="AP49" s="109"/>
      <c r="AQ49" s="109"/>
      <c r="AR49" s="109"/>
      <c r="AS49" s="109"/>
      <c r="AT49" s="106">
        <f t="shared" si="41"/>
        <v>20</v>
      </c>
      <c r="AU49" s="109"/>
      <c r="AV49" s="109"/>
      <c r="AW49" s="109"/>
      <c r="AX49" s="109"/>
      <c r="AY49" s="106">
        <f t="shared" si="42"/>
        <v>20</v>
      </c>
      <c r="AZ49" s="109"/>
      <c r="BA49" s="109"/>
      <c r="BB49" s="109"/>
      <c r="BC49" s="109"/>
      <c r="BD49" s="106">
        <f t="shared" si="43"/>
        <v>20</v>
      </c>
      <c r="BE49" s="109"/>
      <c r="BF49" s="109"/>
      <c r="BG49" s="109"/>
      <c r="BH49" s="109"/>
      <c r="BI49" s="106">
        <f t="shared" si="44"/>
        <v>20</v>
      </c>
      <c r="BJ49" s="109"/>
      <c r="BK49" s="109"/>
      <c r="BL49" s="109"/>
      <c r="BM49" s="109"/>
      <c r="BN49" s="106">
        <f t="shared" si="45"/>
        <v>20</v>
      </c>
      <c r="BO49" s="109"/>
      <c r="BP49" s="109"/>
      <c r="BQ49" s="109"/>
      <c r="BR49" s="109"/>
      <c r="BS49" s="106">
        <f t="shared" si="46"/>
        <v>20</v>
      </c>
    </row>
    <row r="50" spans="1:71" s="110" customFormat="1" x14ac:dyDescent="0.25">
      <c r="A50" s="136"/>
      <c r="B50" s="148" t="s">
        <v>192</v>
      </c>
      <c r="C50" s="111">
        <v>99</v>
      </c>
      <c r="D50" s="111">
        <v>2735</v>
      </c>
      <c r="E50" s="118">
        <v>19</v>
      </c>
      <c r="F50" s="106">
        <f>IF(B50="MAL",E50,IF(E50&gt;=11,E50+variables!$B$1,11))</f>
        <v>20</v>
      </c>
      <c r="G50" s="107">
        <f t="shared" si="47"/>
        <v>0.9</v>
      </c>
      <c r="H50" s="108">
        <v>11</v>
      </c>
      <c r="I50" s="108">
        <f t="shared" si="48"/>
        <v>12</v>
      </c>
      <c r="J50" s="115">
        <v>1</v>
      </c>
      <c r="K50" s="109">
        <v>2021</v>
      </c>
      <c r="L50" s="9">
        <v>2021</v>
      </c>
      <c r="M50" s="109"/>
      <c r="N50" s="109"/>
      <c r="O50" s="109"/>
      <c r="P50" s="108">
        <f t="shared" si="49"/>
        <v>11</v>
      </c>
      <c r="Q50" s="147"/>
      <c r="R50" s="109"/>
      <c r="S50" s="109"/>
      <c r="T50" s="109"/>
      <c r="U50" s="106">
        <f t="shared" si="36"/>
        <v>11</v>
      </c>
      <c r="V50" s="109"/>
      <c r="W50" s="109"/>
      <c r="X50" s="109"/>
      <c r="Y50" s="109"/>
      <c r="Z50" s="106">
        <f t="shared" si="37"/>
        <v>11</v>
      </c>
      <c r="AA50" s="109"/>
      <c r="AB50" s="109"/>
      <c r="AC50" s="109"/>
      <c r="AD50" s="109"/>
      <c r="AE50" s="106">
        <f t="shared" si="38"/>
        <v>11</v>
      </c>
      <c r="AF50" s="109"/>
      <c r="AG50" s="109"/>
      <c r="AH50" s="109"/>
      <c r="AI50" s="109"/>
      <c r="AJ50" s="106">
        <f t="shared" si="39"/>
        <v>11</v>
      </c>
      <c r="AK50" s="109"/>
      <c r="AL50" s="109"/>
      <c r="AM50" s="109"/>
      <c r="AN50" s="109"/>
      <c r="AO50" s="106">
        <f t="shared" si="40"/>
        <v>11</v>
      </c>
      <c r="AP50" s="109">
        <v>1</v>
      </c>
      <c r="AQ50" s="109"/>
      <c r="AR50" s="109">
        <v>6</v>
      </c>
      <c r="AS50" s="109"/>
      <c r="AT50" s="106">
        <f t="shared" si="41"/>
        <v>18</v>
      </c>
      <c r="AU50" s="109"/>
      <c r="AV50" s="109"/>
      <c r="AW50" s="109"/>
      <c r="AX50" s="109"/>
      <c r="AY50" s="106">
        <f t="shared" si="42"/>
        <v>18</v>
      </c>
      <c r="AZ50" s="109"/>
      <c r="BA50" s="109"/>
      <c r="BB50" s="109"/>
      <c r="BC50" s="109"/>
      <c r="BD50" s="106">
        <f t="shared" si="43"/>
        <v>18</v>
      </c>
      <c r="BE50" s="109"/>
      <c r="BF50" s="109"/>
      <c r="BG50" s="109"/>
      <c r="BH50" s="109"/>
      <c r="BI50" s="106">
        <f t="shared" si="44"/>
        <v>18</v>
      </c>
      <c r="BJ50" s="109"/>
      <c r="BK50" s="109"/>
      <c r="BL50" s="109"/>
      <c r="BM50" s="109"/>
      <c r="BN50" s="106">
        <f t="shared" si="45"/>
        <v>18</v>
      </c>
      <c r="BO50" s="109"/>
      <c r="BP50" s="109"/>
      <c r="BQ50" s="109"/>
      <c r="BR50" s="109"/>
      <c r="BS50" s="106">
        <f t="shared" si="46"/>
        <v>18</v>
      </c>
    </row>
    <row r="51" spans="1:71" s="110" customFormat="1" x14ac:dyDescent="0.25">
      <c r="A51" s="106"/>
      <c r="B51" s="106"/>
      <c r="C51" s="106"/>
      <c r="D51" s="106"/>
      <c r="E51" s="106"/>
      <c r="F51" s="106"/>
      <c r="G51" s="106"/>
      <c r="H51" s="108"/>
      <c r="I51" s="108"/>
      <c r="J51" s="108"/>
      <c r="K51" s="106"/>
      <c r="L51" s="106"/>
      <c r="M51" s="106">
        <f>SUM(M36:M50)</f>
        <v>0</v>
      </c>
      <c r="N51" s="106">
        <f>SUM(N36:N50)</f>
        <v>0</v>
      </c>
      <c r="O51" s="106">
        <f>SUM(O36:O50)</f>
        <v>0</v>
      </c>
      <c r="P51" s="108">
        <f t="shared" ref="P51:AU51" si="50">SUM(P35:P50)</f>
        <v>206</v>
      </c>
      <c r="Q51" s="108">
        <f t="shared" si="50"/>
        <v>0</v>
      </c>
      <c r="R51" s="108">
        <f t="shared" si="50"/>
        <v>0</v>
      </c>
      <c r="S51" s="108">
        <f t="shared" si="50"/>
        <v>86</v>
      </c>
      <c r="T51" s="108">
        <f t="shared" si="50"/>
        <v>3</v>
      </c>
      <c r="U51" s="108">
        <f t="shared" si="50"/>
        <v>295</v>
      </c>
      <c r="V51" s="108">
        <f t="shared" si="50"/>
        <v>0</v>
      </c>
      <c r="W51" s="108">
        <f t="shared" si="50"/>
        <v>0</v>
      </c>
      <c r="X51" s="108">
        <f t="shared" si="50"/>
        <v>16</v>
      </c>
      <c r="Y51" s="108">
        <f t="shared" si="50"/>
        <v>0</v>
      </c>
      <c r="Z51" s="108">
        <f t="shared" si="50"/>
        <v>311</v>
      </c>
      <c r="AA51" s="108">
        <f t="shared" si="50"/>
        <v>0</v>
      </c>
      <c r="AB51" s="108">
        <f t="shared" si="50"/>
        <v>0</v>
      </c>
      <c r="AC51" s="108">
        <f t="shared" si="50"/>
        <v>8</v>
      </c>
      <c r="AD51" s="108">
        <f t="shared" si="50"/>
        <v>0</v>
      </c>
      <c r="AE51" s="108">
        <f t="shared" si="50"/>
        <v>319</v>
      </c>
      <c r="AF51" s="108">
        <f t="shared" si="50"/>
        <v>0</v>
      </c>
      <c r="AG51" s="108">
        <f t="shared" si="50"/>
        <v>0</v>
      </c>
      <c r="AH51" s="108">
        <f t="shared" si="50"/>
        <v>17</v>
      </c>
      <c r="AI51" s="108">
        <f t="shared" si="50"/>
        <v>1</v>
      </c>
      <c r="AJ51" s="108">
        <f t="shared" si="50"/>
        <v>337</v>
      </c>
      <c r="AK51" s="108">
        <f t="shared" si="50"/>
        <v>0</v>
      </c>
      <c r="AL51" s="108">
        <f t="shared" si="50"/>
        <v>1</v>
      </c>
      <c r="AM51" s="108">
        <f t="shared" si="50"/>
        <v>1</v>
      </c>
      <c r="AN51" s="108">
        <f t="shared" si="50"/>
        <v>0</v>
      </c>
      <c r="AO51" s="108">
        <f t="shared" si="50"/>
        <v>339</v>
      </c>
      <c r="AP51" s="108">
        <f t="shared" si="50"/>
        <v>2</v>
      </c>
      <c r="AQ51" s="108">
        <f t="shared" si="50"/>
        <v>0</v>
      </c>
      <c r="AR51" s="108">
        <f t="shared" si="50"/>
        <v>14</v>
      </c>
      <c r="AS51" s="108">
        <f t="shared" si="50"/>
        <v>0</v>
      </c>
      <c r="AT51" s="108">
        <f t="shared" si="50"/>
        <v>355</v>
      </c>
      <c r="AU51" s="108">
        <f t="shared" si="50"/>
        <v>0</v>
      </c>
      <c r="AV51" s="108">
        <f t="shared" ref="AV51:BS51" si="51">SUM(AV35:AV50)</f>
        <v>0</v>
      </c>
      <c r="AW51" s="108">
        <f t="shared" si="51"/>
        <v>0</v>
      </c>
      <c r="AX51" s="108">
        <f t="shared" si="51"/>
        <v>0</v>
      </c>
      <c r="AY51" s="108">
        <f t="shared" si="51"/>
        <v>355</v>
      </c>
      <c r="AZ51" s="108">
        <f t="shared" si="51"/>
        <v>0</v>
      </c>
      <c r="BA51" s="108">
        <f t="shared" si="51"/>
        <v>0</v>
      </c>
      <c r="BB51" s="108">
        <f t="shared" si="51"/>
        <v>0</v>
      </c>
      <c r="BC51" s="108">
        <f t="shared" si="51"/>
        <v>0</v>
      </c>
      <c r="BD51" s="108">
        <f t="shared" si="51"/>
        <v>355</v>
      </c>
      <c r="BE51" s="108">
        <f t="shared" si="51"/>
        <v>0</v>
      </c>
      <c r="BF51" s="108">
        <f t="shared" si="51"/>
        <v>0</v>
      </c>
      <c r="BG51" s="108">
        <f t="shared" si="51"/>
        <v>0</v>
      </c>
      <c r="BH51" s="108">
        <f t="shared" si="51"/>
        <v>0</v>
      </c>
      <c r="BI51" s="108">
        <f t="shared" si="51"/>
        <v>355</v>
      </c>
      <c r="BJ51" s="108">
        <f t="shared" si="51"/>
        <v>0</v>
      </c>
      <c r="BK51" s="108">
        <f t="shared" si="51"/>
        <v>0</v>
      </c>
      <c r="BL51" s="108">
        <f t="shared" si="51"/>
        <v>0</v>
      </c>
      <c r="BM51" s="108">
        <f t="shared" si="51"/>
        <v>0</v>
      </c>
      <c r="BN51" s="108">
        <f t="shared" si="51"/>
        <v>355</v>
      </c>
      <c r="BO51" s="108">
        <f t="shared" si="51"/>
        <v>0</v>
      </c>
      <c r="BP51" s="108">
        <f t="shared" si="51"/>
        <v>0</v>
      </c>
      <c r="BQ51" s="108">
        <f t="shared" si="51"/>
        <v>0</v>
      </c>
      <c r="BR51" s="108">
        <f t="shared" si="51"/>
        <v>0</v>
      </c>
      <c r="BS51" s="108">
        <f t="shared" si="51"/>
        <v>355</v>
      </c>
    </row>
    <row r="52" spans="1:71" s="110" customFormat="1" x14ac:dyDescent="0.25">
      <c r="A52" s="106"/>
      <c r="B52" s="106" t="s">
        <v>244</v>
      </c>
      <c r="C52" s="106">
        <f>COUNT(C35:C50)</f>
        <v>15</v>
      </c>
      <c r="D52" s="106"/>
      <c r="E52" s="106">
        <f>SUM(E35:E50)</f>
        <v>371</v>
      </c>
      <c r="F52" s="106">
        <f>SUM(F35:F50)</f>
        <v>386</v>
      </c>
      <c r="G52" s="107">
        <f>$BS51/F52</f>
        <v>0.9196891191709845</v>
      </c>
      <c r="H52" s="108">
        <f>SUM(H35:H50)</f>
        <v>206</v>
      </c>
      <c r="I52" s="108">
        <f>SUM(I35:I50)</f>
        <v>208</v>
      </c>
      <c r="J52" s="108">
        <f>SUM(J35:J50)</f>
        <v>2</v>
      </c>
      <c r="K52" s="106"/>
      <c r="L52" s="106"/>
      <c r="M52" s="106"/>
      <c r="N52" s="106"/>
      <c r="O52" s="106"/>
      <c r="P52" s="107">
        <f>P51/F52</f>
        <v>0.53367875647668395</v>
      </c>
      <c r="Q52" s="106"/>
      <c r="R52" s="106">
        <f>M51+R51</f>
        <v>0</v>
      </c>
      <c r="S52" s="106">
        <f>N51+S51</f>
        <v>86</v>
      </c>
      <c r="T52" s="106">
        <f>O51+T51</f>
        <v>3</v>
      </c>
      <c r="U52" s="107">
        <f>U51/F52</f>
        <v>0.76424870466321249</v>
      </c>
      <c r="V52" s="106"/>
      <c r="W52" s="106">
        <f>R52+W51</f>
        <v>0</v>
      </c>
      <c r="X52" s="106">
        <f>S52+X51</f>
        <v>102</v>
      </c>
      <c r="Y52" s="106">
        <f>T52+Y51</f>
        <v>3</v>
      </c>
      <c r="Z52" s="107">
        <f>Z51/F52</f>
        <v>0.80569948186528495</v>
      </c>
      <c r="AA52" s="106"/>
      <c r="AB52" s="106">
        <f>W52+AB51</f>
        <v>0</v>
      </c>
      <c r="AC52" s="106">
        <f>X52+AC51</f>
        <v>110</v>
      </c>
      <c r="AD52" s="106">
        <f>Y52+AD51</f>
        <v>3</v>
      </c>
      <c r="AE52" s="107">
        <f>AE51/F52</f>
        <v>0.82642487046632129</v>
      </c>
      <c r="AF52" s="106"/>
      <c r="AG52" s="106">
        <f>AB52+AG51</f>
        <v>0</v>
      </c>
      <c r="AH52" s="106">
        <f>AC52+AH51</f>
        <v>127</v>
      </c>
      <c r="AI52" s="106">
        <f>AD52+AI51</f>
        <v>4</v>
      </c>
      <c r="AJ52" s="107">
        <f>AJ51/F52</f>
        <v>0.87305699481865284</v>
      </c>
      <c r="AK52" s="106"/>
      <c r="AL52" s="106">
        <f>AG52+AL51</f>
        <v>1</v>
      </c>
      <c r="AM52" s="106">
        <f>AH52+AM51</f>
        <v>128</v>
      </c>
      <c r="AN52" s="106">
        <f>AI52+AN51</f>
        <v>4</v>
      </c>
      <c r="AO52" s="107">
        <f>AO51/F52</f>
        <v>0.87823834196891193</v>
      </c>
      <c r="AP52" s="106"/>
      <c r="AQ52" s="106">
        <f>AL52+AQ51</f>
        <v>1</v>
      </c>
      <c r="AR52" s="106">
        <f>AM52+AR51</f>
        <v>142</v>
      </c>
      <c r="AS52" s="106">
        <f>AN52+AS51</f>
        <v>4</v>
      </c>
      <c r="AT52" s="107">
        <f>AT51/F52</f>
        <v>0.9196891191709845</v>
      </c>
      <c r="AU52" s="106"/>
      <c r="AV52" s="106">
        <f>AQ52+AV51</f>
        <v>1</v>
      </c>
      <c r="AW52" s="106">
        <f>AR52+AW51</f>
        <v>142</v>
      </c>
      <c r="AX52" s="106">
        <f>AS52+AX51</f>
        <v>4</v>
      </c>
      <c r="AY52" s="107">
        <f>AY51/F52</f>
        <v>0.9196891191709845</v>
      </c>
      <c r="AZ52" s="106"/>
      <c r="BA52" s="106">
        <f>AV52+BA51</f>
        <v>1</v>
      </c>
      <c r="BB52" s="106">
        <f>AW52+BB51</f>
        <v>142</v>
      </c>
      <c r="BC52" s="106">
        <f>AX52+BC51</f>
        <v>4</v>
      </c>
      <c r="BD52" s="107">
        <f>BD51/F52</f>
        <v>0.9196891191709845</v>
      </c>
      <c r="BE52" s="106"/>
      <c r="BF52" s="106">
        <f>BA52+BF51</f>
        <v>1</v>
      </c>
      <c r="BG52" s="106">
        <f>BB52+BG51</f>
        <v>142</v>
      </c>
      <c r="BH52" s="106">
        <f>BC52+BH51</f>
        <v>4</v>
      </c>
      <c r="BI52" s="107">
        <f>BI51/F52</f>
        <v>0.9196891191709845</v>
      </c>
      <c r="BJ52" s="106"/>
      <c r="BK52" s="106">
        <f>BF52+BK51</f>
        <v>1</v>
      </c>
      <c r="BL52" s="106">
        <f>BG52+BL51</f>
        <v>142</v>
      </c>
      <c r="BM52" s="106">
        <f>BH52+BM51</f>
        <v>4</v>
      </c>
      <c r="BN52" s="107">
        <f>BN51/F52</f>
        <v>0.9196891191709845</v>
      </c>
      <c r="BO52" s="106"/>
      <c r="BP52" s="106">
        <f>BK52+BP51</f>
        <v>1</v>
      </c>
      <c r="BQ52" s="106">
        <f>BL52+BQ51</f>
        <v>142</v>
      </c>
      <c r="BR52" s="106">
        <f>BM52+BR51</f>
        <v>4</v>
      </c>
      <c r="BS52" s="107">
        <f>BS51/F52</f>
        <v>0.9196891191709845</v>
      </c>
    </row>
    <row r="54" spans="1:71" x14ac:dyDescent="0.25">
      <c r="A54" s="20" t="s">
        <v>105</v>
      </c>
      <c r="B54" s="1"/>
      <c r="C54" s="1"/>
      <c r="D54" s="1"/>
      <c r="E54" s="16"/>
      <c r="F54" s="1"/>
      <c r="G54" s="2"/>
      <c r="H54" s="79"/>
      <c r="I54" s="79"/>
      <c r="J54" s="89"/>
      <c r="K54" s="9">
        <v>2021</v>
      </c>
      <c r="L54" s="9">
        <v>2021</v>
      </c>
      <c r="M54" s="9"/>
      <c r="N54" s="9"/>
      <c r="O54" s="9"/>
      <c r="P54" s="79">
        <f>+H54</f>
        <v>0</v>
      </c>
      <c r="Q54" s="9"/>
      <c r="R54" s="9"/>
      <c r="S54" s="9"/>
      <c r="T54" s="9"/>
      <c r="U54" s="1">
        <f t="shared" ref="U54:U60" si="52">SUM(P54:T54)</f>
        <v>0</v>
      </c>
      <c r="V54" s="9"/>
      <c r="W54" s="9"/>
      <c r="X54" s="9"/>
      <c r="Y54" s="9"/>
      <c r="Z54" s="1">
        <f t="shared" ref="Z54:Z60" si="53">SUM(U54:Y54)</f>
        <v>0</v>
      </c>
      <c r="AA54" s="9"/>
      <c r="AB54" s="9"/>
      <c r="AC54" s="9"/>
      <c r="AD54" s="9"/>
      <c r="AE54" s="1">
        <f t="shared" ref="AE54:AE60" si="54">SUM(Z54:AD54)</f>
        <v>0</v>
      </c>
      <c r="AF54" s="9"/>
      <c r="AG54" s="9"/>
      <c r="AH54" s="9"/>
      <c r="AI54" s="9"/>
      <c r="AJ54" s="1">
        <f t="shared" ref="AJ54:AJ60" si="55">SUM(AE54:AI54)</f>
        <v>0</v>
      </c>
      <c r="AK54" s="9"/>
      <c r="AL54" s="9"/>
      <c r="AM54" s="9"/>
      <c r="AN54" s="9"/>
      <c r="AO54" s="1">
        <f t="shared" ref="AO54:AO60" si="56">SUM(AJ54:AN54)</f>
        <v>0</v>
      </c>
      <c r="AP54" s="9"/>
      <c r="AQ54" s="9"/>
      <c r="AR54" s="9"/>
      <c r="AS54" s="9"/>
      <c r="AT54" s="1">
        <f t="shared" ref="AT54:AT60" si="57">SUM(AO54:AS54)</f>
        <v>0</v>
      </c>
      <c r="AU54" s="9"/>
      <c r="AV54" s="9"/>
      <c r="AW54" s="9"/>
      <c r="AX54" s="9"/>
      <c r="AY54" s="1">
        <f t="shared" ref="AY54:AY60" si="58">SUM(AT54:AX54)</f>
        <v>0</v>
      </c>
      <c r="AZ54" s="9"/>
      <c r="BA54" s="9"/>
      <c r="BB54" s="9"/>
      <c r="BC54" s="9"/>
      <c r="BD54" s="1">
        <f t="shared" ref="BD54:BD60" si="59">SUM(AY54:BC54)</f>
        <v>0</v>
      </c>
      <c r="BE54" s="9"/>
      <c r="BF54" s="9"/>
      <c r="BG54" s="9"/>
      <c r="BH54" s="9"/>
      <c r="BI54" s="1">
        <f t="shared" ref="BI54:BI60" si="60">SUM(BD54:BH54)</f>
        <v>0</v>
      </c>
      <c r="BJ54" s="9"/>
      <c r="BK54" s="9"/>
      <c r="BL54" s="9"/>
      <c r="BM54" s="9"/>
      <c r="BN54" s="1">
        <f t="shared" ref="BN54:BN60" si="61">SUM(BI54:BM54)</f>
        <v>0</v>
      </c>
      <c r="BO54" s="9"/>
      <c r="BP54" s="9"/>
      <c r="BQ54" s="9"/>
      <c r="BR54" s="9"/>
      <c r="BS54" s="1">
        <f t="shared" ref="BS54:BS60" si="62">SUM(BN54:BR54)</f>
        <v>0</v>
      </c>
    </row>
    <row r="55" spans="1:71" x14ac:dyDescent="0.25">
      <c r="A55" s="20"/>
      <c r="B55" s="1" t="s">
        <v>419</v>
      </c>
      <c r="C55" s="12">
        <v>1</v>
      </c>
      <c r="D55" s="1">
        <v>3373</v>
      </c>
      <c r="E55" s="16"/>
      <c r="F55" s="1"/>
      <c r="G55" s="2"/>
      <c r="H55" s="79"/>
      <c r="I55" s="79"/>
      <c r="J55" s="89"/>
      <c r="K55" s="9"/>
      <c r="L55" s="9">
        <v>2021</v>
      </c>
      <c r="M55" s="9"/>
      <c r="N55" s="9"/>
      <c r="O55" s="9"/>
      <c r="P55" s="79"/>
      <c r="Q55" s="9"/>
      <c r="R55" s="9"/>
      <c r="S55" s="9"/>
      <c r="T55" s="9"/>
      <c r="U55" s="1"/>
      <c r="V55" s="9"/>
      <c r="W55" s="9"/>
      <c r="X55" s="9"/>
      <c r="Y55" s="9"/>
      <c r="Z55" s="1"/>
      <c r="AA55" s="9"/>
      <c r="AB55" s="9"/>
      <c r="AC55" s="9"/>
      <c r="AD55" s="9"/>
      <c r="AE55" s="1"/>
      <c r="AF55" s="9"/>
      <c r="AG55" s="9"/>
      <c r="AH55" s="9"/>
      <c r="AI55" s="9"/>
      <c r="AJ55" s="1"/>
      <c r="AK55" s="9"/>
      <c r="AL55" s="9">
        <v>12</v>
      </c>
      <c r="AM55" s="9"/>
      <c r="AN55" s="9"/>
      <c r="AO55" s="1">
        <f t="shared" si="56"/>
        <v>12</v>
      </c>
      <c r="AP55" s="9"/>
      <c r="AQ55" s="9"/>
      <c r="AR55" s="9"/>
      <c r="AS55" s="9"/>
      <c r="AT55" s="1">
        <f t="shared" si="57"/>
        <v>12</v>
      </c>
      <c r="AU55" s="9"/>
      <c r="AV55" s="9">
        <v>2</v>
      </c>
      <c r="AW55" s="9"/>
      <c r="AX55" s="9"/>
      <c r="AY55" s="1">
        <f t="shared" si="58"/>
        <v>14</v>
      </c>
      <c r="AZ55" s="9"/>
      <c r="BA55" s="9"/>
      <c r="BB55" s="9"/>
      <c r="BC55" s="9"/>
      <c r="BD55" s="1">
        <f t="shared" si="59"/>
        <v>14</v>
      </c>
      <c r="BE55" s="9"/>
      <c r="BF55" s="9"/>
      <c r="BG55" s="9"/>
      <c r="BH55" s="9"/>
      <c r="BI55" s="1">
        <f t="shared" si="60"/>
        <v>14</v>
      </c>
      <c r="BJ55" s="9"/>
      <c r="BK55" s="9"/>
      <c r="BL55" s="9"/>
      <c r="BM55" s="9"/>
      <c r="BN55" s="1">
        <f t="shared" si="61"/>
        <v>14</v>
      </c>
      <c r="BO55" s="9"/>
      <c r="BP55" s="9"/>
      <c r="BQ55" s="9"/>
      <c r="BR55" s="9"/>
      <c r="BS55" s="1">
        <f t="shared" si="62"/>
        <v>14</v>
      </c>
    </row>
    <row r="56" spans="1:71" x14ac:dyDescent="0.25">
      <c r="A56" s="20"/>
      <c r="B56" s="17" t="s">
        <v>388</v>
      </c>
      <c r="C56" s="12">
        <v>6</v>
      </c>
      <c r="D56" s="12">
        <v>10567</v>
      </c>
      <c r="E56" s="16">
        <v>12</v>
      </c>
      <c r="F56" s="1">
        <f>IF(B56="MAL",E56,IF(E56&gt;=11,E56+variables!$B$1,11))</f>
        <v>13</v>
      </c>
      <c r="G56" s="2">
        <f>$BS56/F56</f>
        <v>0.92307692307692313</v>
      </c>
      <c r="H56" s="79">
        <v>11</v>
      </c>
      <c r="I56" s="79">
        <f t="shared" ref="I56:I60" si="63">+H56+J56</f>
        <v>11</v>
      </c>
      <c r="J56" s="89"/>
      <c r="K56" s="9">
        <v>2021</v>
      </c>
      <c r="L56" s="9">
        <v>2021</v>
      </c>
      <c r="M56" s="9"/>
      <c r="N56" s="9"/>
      <c r="O56" s="9"/>
      <c r="P56" s="79">
        <f>SUM(M56:O56)+H56</f>
        <v>11</v>
      </c>
      <c r="Q56" s="9"/>
      <c r="R56" s="9"/>
      <c r="S56" s="9"/>
      <c r="T56" s="9"/>
      <c r="U56" s="1">
        <f t="shared" si="52"/>
        <v>11</v>
      </c>
      <c r="V56" s="9"/>
      <c r="W56" s="9"/>
      <c r="X56" s="9"/>
      <c r="Y56" s="9"/>
      <c r="Z56" s="1">
        <f t="shared" si="53"/>
        <v>11</v>
      </c>
      <c r="AA56" s="9"/>
      <c r="AB56" s="9"/>
      <c r="AC56" s="9"/>
      <c r="AD56" s="9">
        <v>1</v>
      </c>
      <c r="AE56" s="1">
        <f t="shared" si="54"/>
        <v>12</v>
      </c>
      <c r="AF56" s="9"/>
      <c r="AG56" s="9"/>
      <c r="AH56" s="9"/>
      <c r="AI56" s="9"/>
      <c r="AJ56" s="1">
        <f t="shared" si="55"/>
        <v>12</v>
      </c>
      <c r="AK56" s="9"/>
      <c r="AL56" s="9"/>
      <c r="AM56" s="9"/>
      <c r="AN56" s="9"/>
      <c r="AO56" s="1">
        <f t="shared" si="56"/>
        <v>12</v>
      </c>
      <c r="AP56" s="9"/>
      <c r="AQ56" s="9"/>
      <c r="AR56" s="9"/>
      <c r="AS56" s="9"/>
      <c r="AT56" s="1">
        <f t="shared" si="57"/>
        <v>12</v>
      </c>
      <c r="AU56" s="9"/>
      <c r="AV56" s="9"/>
      <c r="AW56" s="9"/>
      <c r="AX56" s="9"/>
      <c r="AY56" s="1">
        <f t="shared" si="58"/>
        <v>12</v>
      </c>
      <c r="AZ56" s="9"/>
      <c r="BA56" s="9"/>
      <c r="BB56" s="9"/>
      <c r="BC56" s="9"/>
      <c r="BD56" s="1">
        <f t="shared" si="59"/>
        <v>12</v>
      </c>
      <c r="BE56" s="9"/>
      <c r="BF56" s="9"/>
      <c r="BG56" s="77"/>
      <c r="BH56" s="9"/>
      <c r="BI56" s="1">
        <f t="shared" si="60"/>
        <v>12</v>
      </c>
      <c r="BJ56" s="9"/>
      <c r="BK56" s="9"/>
      <c r="BL56" s="9"/>
      <c r="BM56" s="9"/>
      <c r="BN56" s="1">
        <f t="shared" si="61"/>
        <v>12</v>
      </c>
      <c r="BO56" s="9"/>
      <c r="BP56" s="9"/>
      <c r="BQ56" s="9"/>
      <c r="BR56" s="9"/>
      <c r="BS56" s="1">
        <f t="shared" si="62"/>
        <v>12</v>
      </c>
    </row>
    <row r="57" spans="1:71" x14ac:dyDescent="0.25">
      <c r="A57" s="20"/>
      <c r="B57" s="17" t="s">
        <v>197</v>
      </c>
      <c r="C57" s="12">
        <v>7</v>
      </c>
      <c r="D57" s="12">
        <v>3036</v>
      </c>
      <c r="E57" s="16">
        <v>44</v>
      </c>
      <c r="F57" s="1">
        <f>IF(B57="MAL",E57,IF(E57&gt;=11,E57+variables!$B$1,11))</f>
        <v>45</v>
      </c>
      <c r="G57" s="2">
        <f>$BS57/F57</f>
        <v>0.88888888888888884</v>
      </c>
      <c r="H57" s="79">
        <v>38</v>
      </c>
      <c r="I57" s="79">
        <f t="shared" si="63"/>
        <v>38</v>
      </c>
      <c r="J57" s="89"/>
      <c r="K57" s="9">
        <v>2021</v>
      </c>
      <c r="L57" s="9">
        <v>2021</v>
      </c>
      <c r="M57" s="9"/>
      <c r="N57" s="9"/>
      <c r="O57" s="9"/>
      <c r="P57" s="79">
        <f>SUM(M57:O57)+H57</f>
        <v>38</v>
      </c>
      <c r="Q57" s="9"/>
      <c r="R57" s="9"/>
      <c r="S57" s="9"/>
      <c r="T57" s="9"/>
      <c r="U57" s="1">
        <f t="shared" si="52"/>
        <v>38</v>
      </c>
      <c r="V57" s="9"/>
      <c r="W57" s="9"/>
      <c r="X57" s="9"/>
      <c r="Y57" s="9"/>
      <c r="Z57" s="1">
        <f t="shared" si="53"/>
        <v>38</v>
      </c>
      <c r="AA57" s="9"/>
      <c r="AB57" s="9"/>
      <c r="AC57" s="9"/>
      <c r="AD57" s="9"/>
      <c r="AE57" s="1">
        <f t="shared" si="54"/>
        <v>38</v>
      </c>
      <c r="AF57" s="9"/>
      <c r="AG57" s="9"/>
      <c r="AH57" s="9"/>
      <c r="AI57" s="9"/>
      <c r="AJ57" s="1">
        <f t="shared" si="55"/>
        <v>38</v>
      </c>
      <c r="AK57" s="9"/>
      <c r="AL57" s="9"/>
      <c r="AM57" s="9"/>
      <c r="AN57" s="9"/>
      <c r="AO57" s="1">
        <f t="shared" si="56"/>
        <v>38</v>
      </c>
      <c r="AP57" s="9"/>
      <c r="AQ57" s="9"/>
      <c r="AR57" s="9"/>
      <c r="AS57" s="9"/>
      <c r="AT57" s="1">
        <f t="shared" si="57"/>
        <v>38</v>
      </c>
      <c r="AU57" s="9"/>
      <c r="AV57" s="9">
        <v>2</v>
      </c>
      <c r="AW57" s="9"/>
      <c r="AX57" s="9"/>
      <c r="AY57" s="1">
        <f t="shared" si="58"/>
        <v>40</v>
      </c>
      <c r="AZ57" s="9"/>
      <c r="BA57" s="9"/>
      <c r="BB57" s="9"/>
      <c r="BC57" s="9"/>
      <c r="BD57" s="1">
        <f t="shared" si="59"/>
        <v>40</v>
      </c>
      <c r="BE57" s="9"/>
      <c r="BF57" s="9"/>
      <c r="BG57" s="9"/>
      <c r="BH57" s="9"/>
      <c r="BI57" s="1">
        <f t="shared" si="60"/>
        <v>40</v>
      </c>
      <c r="BJ57" s="9"/>
      <c r="BK57" s="9"/>
      <c r="BL57" s="9"/>
      <c r="BM57" s="9"/>
      <c r="BN57" s="1">
        <f t="shared" si="61"/>
        <v>40</v>
      </c>
      <c r="BO57" s="9"/>
      <c r="BP57" s="9"/>
      <c r="BQ57" s="9"/>
      <c r="BR57" s="9"/>
      <c r="BS57" s="1">
        <f t="shared" si="62"/>
        <v>40</v>
      </c>
    </row>
    <row r="58" spans="1:71" x14ac:dyDescent="0.25">
      <c r="A58" s="20"/>
      <c r="B58" s="17" t="s">
        <v>42</v>
      </c>
      <c r="C58" s="12">
        <v>12</v>
      </c>
      <c r="D58" s="12">
        <v>4272</v>
      </c>
      <c r="E58" s="16">
        <v>36</v>
      </c>
      <c r="F58" s="1">
        <f>IF(B58="MAL",E58,IF(E58&gt;=11,E58+variables!$B$1,11))</f>
        <v>37</v>
      </c>
      <c r="G58" s="2">
        <f>$BS58/F58</f>
        <v>0.86486486486486491</v>
      </c>
      <c r="H58" s="79">
        <v>14</v>
      </c>
      <c r="I58" s="79">
        <f t="shared" si="63"/>
        <v>16</v>
      </c>
      <c r="J58" s="89">
        <v>2</v>
      </c>
      <c r="K58" s="9">
        <v>2021</v>
      </c>
      <c r="L58" s="9">
        <v>2021</v>
      </c>
      <c r="M58" s="9"/>
      <c r="N58" s="9">
        <v>2</v>
      </c>
      <c r="O58" s="9"/>
      <c r="P58" s="79">
        <f>SUM(M58:O58)+H58</f>
        <v>16</v>
      </c>
      <c r="Q58" s="9"/>
      <c r="R58" s="9"/>
      <c r="S58" s="9"/>
      <c r="T58" s="9"/>
      <c r="U58" s="1">
        <f t="shared" si="52"/>
        <v>16</v>
      </c>
      <c r="V58" s="9"/>
      <c r="W58" s="9"/>
      <c r="X58" s="9"/>
      <c r="Y58" s="9"/>
      <c r="Z58" s="1">
        <f t="shared" si="53"/>
        <v>16</v>
      </c>
      <c r="AA58" s="9"/>
      <c r="AB58" s="9"/>
      <c r="AC58" s="9"/>
      <c r="AD58" s="9"/>
      <c r="AE58" s="1">
        <f t="shared" si="54"/>
        <v>16</v>
      </c>
      <c r="AF58" s="9"/>
      <c r="AG58" s="9"/>
      <c r="AH58" s="9"/>
      <c r="AI58" s="9"/>
      <c r="AJ58" s="1">
        <f t="shared" si="55"/>
        <v>16</v>
      </c>
      <c r="AK58" s="9"/>
      <c r="AL58" s="9"/>
      <c r="AM58" s="9">
        <v>14</v>
      </c>
      <c r="AN58" s="9"/>
      <c r="AO58" s="1">
        <f t="shared" si="56"/>
        <v>30</v>
      </c>
      <c r="AP58" s="9"/>
      <c r="AQ58" s="9"/>
      <c r="AR58" s="9"/>
      <c r="AS58" s="9">
        <v>1</v>
      </c>
      <c r="AT58" s="1">
        <f t="shared" si="57"/>
        <v>31</v>
      </c>
      <c r="AU58" s="9"/>
      <c r="AV58" s="9">
        <v>1</v>
      </c>
      <c r="AW58" s="9"/>
      <c r="AX58" s="9"/>
      <c r="AY58" s="1">
        <f t="shared" si="58"/>
        <v>32</v>
      </c>
      <c r="AZ58" s="9"/>
      <c r="BA58" s="9"/>
      <c r="BB58" s="9"/>
      <c r="BC58" s="9"/>
      <c r="BD58" s="1">
        <f t="shared" si="59"/>
        <v>32</v>
      </c>
      <c r="BE58" s="9"/>
      <c r="BF58" s="9"/>
      <c r="BG58" s="9"/>
      <c r="BH58" s="9"/>
      <c r="BI58" s="1">
        <f t="shared" si="60"/>
        <v>32</v>
      </c>
      <c r="BJ58" s="9"/>
      <c r="BK58" s="9"/>
      <c r="BL58" s="9"/>
      <c r="BM58" s="9"/>
      <c r="BN58" s="1">
        <f t="shared" si="61"/>
        <v>32</v>
      </c>
      <c r="BO58" s="9"/>
      <c r="BP58" s="9"/>
      <c r="BQ58" s="9"/>
      <c r="BR58" s="9"/>
      <c r="BS58" s="1">
        <f t="shared" si="62"/>
        <v>32</v>
      </c>
    </row>
    <row r="59" spans="1:71" x14ac:dyDescent="0.25">
      <c r="A59" s="20"/>
      <c r="B59" s="17" t="s">
        <v>359</v>
      </c>
      <c r="C59" s="12">
        <v>15</v>
      </c>
      <c r="D59" s="12"/>
      <c r="E59" s="16">
        <v>51</v>
      </c>
      <c r="F59" s="1">
        <f>IF(B59="MAL",E59,IF(E59&gt;=11,E59+variables!$B$1,11))</f>
        <v>52</v>
      </c>
      <c r="G59" s="2">
        <f>$BS59/F59</f>
        <v>0.63461538461538458</v>
      </c>
      <c r="H59" s="79">
        <v>27</v>
      </c>
      <c r="I59" s="79">
        <f t="shared" si="63"/>
        <v>30</v>
      </c>
      <c r="J59" s="89">
        <v>3</v>
      </c>
      <c r="K59" s="9">
        <v>2021</v>
      </c>
      <c r="L59" s="9">
        <v>2021</v>
      </c>
      <c r="M59" s="9"/>
      <c r="N59" s="9"/>
      <c r="O59" s="9"/>
      <c r="P59" s="79">
        <f>SUM(M59:O59)+H59</f>
        <v>27</v>
      </c>
      <c r="Q59" s="9">
        <v>3</v>
      </c>
      <c r="R59" s="9"/>
      <c r="S59" s="9"/>
      <c r="T59" s="9"/>
      <c r="U59" s="1">
        <f t="shared" si="52"/>
        <v>30</v>
      </c>
      <c r="V59" s="9"/>
      <c r="W59" s="9"/>
      <c r="X59" s="9"/>
      <c r="Y59" s="9"/>
      <c r="Z59" s="1">
        <f t="shared" si="53"/>
        <v>30</v>
      </c>
      <c r="AA59" s="9"/>
      <c r="AB59" s="9"/>
      <c r="AC59" s="9"/>
      <c r="AD59" s="9"/>
      <c r="AE59" s="1">
        <f t="shared" si="54"/>
        <v>30</v>
      </c>
      <c r="AF59" s="9"/>
      <c r="AG59" s="9"/>
      <c r="AH59" s="9"/>
      <c r="AI59" s="9"/>
      <c r="AJ59" s="1">
        <f t="shared" si="55"/>
        <v>30</v>
      </c>
      <c r="AK59" s="9"/>
      <c r="AL59" s="9"/>
      <c r="AM59" s="9"/>
      <c r="AN59" s="9"/>
      <c r="AO59" s="1">
        <f t="shared" si="56"/>
        <v>30</v>
      </c>
      <c r="AP59" s="9"/>
      <c r="AQ59" s="9"/>
      <c r="AR59" s="9"/>
      <c r="AS59" s="9"/>
      <c r="AT59" s="1">
        <f t="shared" si="57"/>
        <v>30</v>
      </c>
      <c r="AU59" s="9"/>
      <c r="AV59" s="9">
        <v>2</v>
      </c>
      <c r="AW59" s="9"/>
      <c r="AX59" s="9">
        <v>1</v>
      </c>
      <c r="AY59" s="1">
        <f t="shared" si="58"/>
        <v>33</v>
      </c>
      <c r="AZ59" s="9"/>
      <c r="BA59" s="9"/>
      <c r="BB59" s="9"/>
      <c r="BC59" s="9"/>
      <c r="BD59" s="1">
        <f t="shared" si="59"/>
        <v>33</v>
      </c>
      <c r="BE59" s="9"/>
      <c r="BF59" s="9"/>
      <c r="BG59" s="9"/>
      <c r="BH59" s="9"/>
      <c r="BI59" s="1">
        <f t="shared" si="60"/>
        <v>33</v>
      </c>
      <c r="BJ59" s="9"/>
      <c r="BK59" s="9"/>
      <c r="BL59" s="9"/>
      <c r="BM59" s="9"/>
      <c r="BN59" s="1">
        <f t="shared" si="61"/>
        <v>33</v>
      </c>
      <c r="BO59" s="9"/>
      <c r="BP59" s="9"/>
      <c r="BQ59" s="9"/>
      <c r="BR59" s="9"/>
      <c r="BS59" s="1">
        <f t="shared" si="62"/>
        <v>33</v>
      </c>
    </row>
    <row r="60" spans="1:71" x14ac:dyDescent="0.25">
      <c r="A60" s="20"/>
      <c r="B60" s="47" t="s">
        <v>307</v>
      </c>
      <c r="C60" s="10">
        <v>17</v>
      </c>
      <c r="D60" s="10">
        <v>5397</v>
      </c>
      <c r="E60" s="48">
        <v>20</v>
      </c>
      <c r="F60" s="1">
        <f>IF(B60="MAL",E60,IF(E60&gt;=11,E60+variables!$B$1,11))</f>
        <v>21</v>
      </c>
      <c r="G60" s="2">
        <f>$BS60/F60</f>
        <v>0.90476190476190477</v>
      </c>
      <c r="H60" s="79">
        <v>12</v>
      </c>
      <c r="I60" s="79">
        <f t="shared" si="63"/>
        <v>12</v>
      </c>
      <c r="J60" s="89"/>
      <c r="K60" s="9">
        <v>2021</v>
      </c>
      <c r="L60" s="9">
        <v>2021</v>
      </c>
      <c r="M60" s="9"/>
      <c r="N60" s="9"/>
      <c r="O60" s="9"/>
      <c r="P60" s="79">
        <f>SUM(M60:O60)+H60</f>
        <v>12</v>
      </c>
      <c r="Q60" s="32"/>
      <c r="R60" s="9"/>
      <c r="S60" s="9"/>
      <c r="T60" s="9"/>
      <c r="U60" s="1">
        <f t="shared" si="52"/>
        <v>12</v>
      </c>
      <c r="V60" s="9"/>
      <c r="W60" s="9"/>
      <c r="X60" s="9"/>
      <c r="Y60" s="9"/>
      <c r="Z60" s="1">
        <f t="shared" si="53"/>
        <v>12</v>
      </c>
      <c r="AA60" s="9"/>
      <c r="AB60" s="9"/>
      <c r="AC60" s="9"/>
      <c r="AD60" s="9"/>
      <c r="AE60" s="1">
        <f t="shared" si="54"/>
        <v>12</v>
      </c>
      <c r="AF60" s="9"/>
      <c r="AG60" s="9"/>
      <c r="AH60" s="9"/>
      <c r="AI60" s="9"/>
      <c r="AJ60" s="1">
        <f t="shared" si="55"/>
        <v>12</v>
      </c>
      <c r="AK60" s="9"/>
      <c r="AL60" s="9"/>
      <c r="AM60" s="9"/>
      <c r="AN60" s="9"/>
      <c r="AO60" s="1">
        <f t="shared" si="56"/>
        <v>12</v>
      </c>
      <c r="AP60" s="9"/>
      <c r="AQ60" s="9"/>
      <c r="AR60" s="9">
        <v>7</v>
      </c>
      <c r="AS60" s="9"/>
      <c r="AT60" s="1">
        <f t="shared" si="57"/>
        <v>19</v>
      </c>
      <c r="AU60" s="9"/>
      <c r="AV60" s="9"/>
      <c r="AW60" s="9"/>
      <c r="AX60" s="9"/>
      <c r="AY60" s="1">
        <f t="shared" si="58"/>
        <v>19</v>
      </c>
      <c r="AZ60" s="9"/>
      <c r="BA60" s="9"/>
      <c r="BB60" s="9"/>
      <c r="BC60" s="9"/>
      <c r="BD60" s="1">
        <f t="shared" si="59"/>
        <v>19</v>
      </c>
      <c r="BE60" s="9"/>
      <c r="BF60" s="9"/>
      <c r="BG60" s="9"/>
      <c r="BH60" s="9"/>
      <c r="BI60" s="1">
        <f t="shared" si="60"/>
        <v>19</v>
      </c>
      <c r="BJ60" s="9"/>
      <c r="BK60" s="9"/>
      <c r="BL60" s="9"/>
      <c r="BM60" s="9"/>
      <c r="BN60" s="1">
        <f t="shared" si="61"/>
        <v>19</v>
      </c>
      <c r="BO60" s="9"/>
      <c r="BP60" s="9"/>
      <c r="BQ60" s="9"/>
      <c r="BR60" s="9"/>
      <c r="BS60" s="1">
        <f t="shared" si="62"/>
        <v>19</v>
      </c>
    </row>
    <row r="61" spans="1:71" x14ac:dyDescent="0.25">
      <c r="A61" s="1"/>
      <c r="B61" s="4"/>
      <c r="C61" s="4"/>
      <c r="D61" s="4"/>
      <c r="E61" s="4"/>
      <c r="F61" s="4"/>
      <c r="G61" s="4"/>
      <c r="H61" s="84"/>
      <c r="I61" s="84"/>
      <c r="J61" s="84"/>
      <c r="K61" s="4"/>
      <c r="L61" s="4"/>
      <c r="M61" s="4">
        <f>SUM(M56:M60)</f>
        <v>0</v>
      </c>
      <c r="N61" s="4">
        <f>SUM(N56:N60)</f>
        <v>2</v>
      </c>
      <c r="O61" s="4">
        <f>SUM(O56:O60)</f>
        <v>0</v>
      </c>
      <c r="P61" s="84">
        <f t="shared" ref="P61:AU61" si="64">SUM(P54:P60)</f>
        <v>104</v>
      </c>
      <c r="Q61" s="84">
        <f t="shared" si="64"/>
        <v>3</v>
      </c>
      <c r="R61" s="84">
        <f t="shared" si="64"/>
        <v>0</v>
      </c>
      <c r="S61" s="84">
        <f t="shared" si="64"/>
        <v>0</v>
      </c>
      <c r="T61" s="84">
        <f t="shared" si="64"/>
        <v>0</v>
      </c>
      <c r="U61" s="84">
        <f t="shared" si="64"/>
        <v>107</v>
      </c>
      <c r="V61" s="84">
        <f t="shared" si="64"/>
        <v>0</v>
      </c>
      <c r="W61" s="84">
        <f t="shared" si="64"/>
        <v>0</v>
      </c>
      <c r="X61" s="84">
        <f t="shared" si="64"/>
        <v>0</v>
      </c>
      <c r="Y61" s="84">
        <f t="shared" si="64"/>
        <v>0</v>
      </c>
      <c r="Z61" s="84">
        <f t="shared" si="64"/>
        <v>107</v>
      </c>
      <c r="AA61" s="84">
        <f t="shared" si="64"/>
        <v>0</v>
      </c>
      <c r="AB61" s="84">
        <f t="shared" si="64"/>
        <v>0</v>
      </c>
      <c r="AC61" s="84">
        <f t="shared" si="64"/>
        <v>0</v>
      </c>
      <c r="AD61" s="84">
        <f t="shared" si="64"/>
        <v>1</v>
      </c>
      <c r="AE61" s="84">
        <f t="shared" si="64"/>
        <v>108</v>
      </c>
      <c r="AF61" s="84">
        <f t="shared" si="64"/>
        <v>0</v>
      </c>
      <c r="AG61" s="84">
        <f t="shared" si="64"/>
        <v>0</v>
      </c>
      <c r="AH61" s="84">
        <f t="shared" si="64"/>
        <v>0</v>
      </c>
      <c r="AI61" s="84">
        <f t="shared" si="64"/>
        <v>0</v>
      </c>
      <c r="AJ61" s="84">
        <f t="shared" si="64"/>
        <v>108</v>
      </c>
      <c r="AK61" s="84">
        <f t="shared" si="64"/>
        <v>0</v>
      </c>
      <c r="AL61" s="84">
        <f t="shared" si="64"/>
        <v>12</v>
      </c>
      <c r="AM61" s="84">
        <f t="shared" si="64"/>
        <v>14</v>
      </c>
      <c r="AN61" s="84">
        <f t="shared" si="64"/>
        <v>0</v>
      </c>
      <c r="AO61" s="84">
        <f t="shared" si="64"/>
        <v>134</v>
      </c>
      <c r="AP61" s="84">
        <f t="shared" si="64"/>
        <v>0</v>
      </c>
      <c r="AQ61" s="84">
        <f t="shared" si="64"/>
        <v>0</v>
      </c>
      <c r="AR61" s="84">
        <f t="shared" si="64"/>
        <v>7</v>
      </c>
      <c r="AS61" s="84">
        <f t="shared" si="64"/>
        <v>1</v>
      </c>
      <c r="AT61" s="84">
        <f t="shared" si="64"/>
        <v>142</v>
      </c>
      <c r="AU61" s="84">
        <f t="shared" si="64"/>
        <v>0</v>
      </c>
      <c r="AV61" s="84">
        <f t="shared" ref="AV61:BS61" si="65">SUM(AV54:AV60)</f>
        <v>7</v>
      </c>
      <c r="AW61" s="84">
        <f t="shared" si="65"/>
        <v>0</v>
      </c>
      <c r="AX61" s="84">
        <f t="shared" si="65"/>
        <v>1</v>
      </c>
      <c r="AY61" s="84">
        <f t="shared" si="65"/>
        <v>150</v>
      </c>
      <c r="AZ61" s="84">
        <f t="shared" si="65"/>
        <v>0</v>
      </c>
      <c r="BA61" s="84">
        <f t="shared" si="65"/>
        <v>0</v>
      </c>
      <c r="BB61" s="84">
        <f t="shared" si="65"/>
        <v>0</v>
      </c>
      <c r="BC61" s="84">
        <f t="shared" si="65"/>
        <v>0</v>
      </c>
      <c r="BD61" s="84">
        <f t="shared" si="65"/>
        <v>150</v>
      </c>
      <c r="BE61" s="84">
        <f t="shared" si="65"/>
        <v>0</v>
      </c>
      <c r="BF61" s="84">
        <f t="shared" si="65"/>
        <v>0</v>
      </c>
      <c r="BG61" s="84">
        <f t="shared" si="65"/>
        <v>0</v>
      </c>
      <c r="BH61" s="84">
        <f t="shared" si="65"/>
        <v>0</v>
      </c>
      <c r="BI61" s="84">
        <f t="shared" si="65"/>
        <v>150</v>
      </c>
      <c r="BJ61" s="84">
        <f t="shared" si="65"/>
        <v>0</v>
      </c>
      <c r="BK61" s="84">
        <f t="shared" si="65"/>
        <v>0</v>
      </c>
      <c r="BL61" s="84">
        <f t="shared" si="65"/>
        <v>0</v>
      </c>
      <c r="BM61" s="84">
        <f t="shared" si="65"/>
        <v>0</v>
      </c>
      <c r="BN61" s="84">
        <f t="shared" si="65"/>
        <v>150</v>
      </c>
      <c r="BO61" s="84">
        <f t="shared" si="65"/>
        <v>0</v>
      </c>
      <c r="BP61" s="84">
        <f t="shared" si="65"/>
        <v>0</v>
      </c>
      <c r="BQ61" s="84">
        <f t="shared" si="65"/>
        <v>0</v>
      </c>
      <c r="BR61" s="84">
        <f t="shared" si="65"/>
        <v>0</v>
      </c>
      <c r="BS61" s="84">
        <f t="shared" si="65"/>
        <v>150</v>
      </c>
    </row>
    <row r="62" spans="1:71" x14ac:dyDescent="0.25">
      <c r="A62" s="1"/>
      <c r="B62" s="1" t="s">
        <v>244</v>
      </c>
      <c r="C62" s="1">
        <f>COUNT(C56:C60)</f>
        <v>5</v>
      </c>
      <c r="D62" s="1"/>
      <c r="E62" s="1">
        <f>SUM(E54:E60)</f>
        <v>163</v>
      </c>
      <c r="F62" s="1">
        <f>SUM(F54:F60)</f>
        <v>168</v>
      </c>
      <c r="G62" s="2">
        <f>$BS61/F62</f>
        <v>0.8928571428571429</v>
      </c>
      <c r="H62" s="79">
        <f>SUM(H54:H60)</f>
        <v>102</v>
      </c>
      <c r="I62" s="79">
        <f>SUM(I54:I60)</f>
        <v>107</v>
      </c>
      <c r="J62" s="79">
        <f>SUM(J54:J60)</f>
        <v>5</v>
      </c>
      <c r="K62" s="1"/>
      <c r="L62" s="1"/>
      <c r="M62" s="1"/>
      <c r="N62" s="1"/>
      <c r="O62" s="1"/>
      <c r="P62" s="2">
        <f>P61/F62</f>
        <v>0.61904761904761907</v>
      </c>
      <c r="Q62" s="1"/>
      <c r="R62" s="1">
        <f>M61+R61</f>
        <v>0</v>
      </c>
      <c r="S62" s="1">
        <f>N61+S61</f>
        <v>2</v>
      </c>
      <c r="T62" s="1">
        <f>O61+T61</f>
        <v>0</v>
      </c>
      <c r="U62" s="2">
        <f>U61/F62</f>
        <v>0.63690476190476186</v>
      </c>
      <c r="V62" s="1"/>
      <c r="W62" s="1">
        <f>R62+W61</f>
        <v>0</v>
      </c>
      <c r="X62" s="1">
        <f>S62+X61</f>
        <v>2</v>
      </c>
      <c r="Y62" s="1">
        <f>T62+Y61</f>
        <v>0</v>
      </c>
      <c r="Z62" s="2">
        <f>Z61/F62</f>
        <v>0.63690476190476186</v>
      </c>
      <c r="AA62" s="1"/>
      <c r="AB62" s="1">
        <f>W62+AB61</f>
        <v>0</v>
      </c>
      <c r="AC62" s="1">
        <f>X62+AC61</f>
        <v>2</v>
      </c>
      <c r="AD62" s="1">
        <f>Y62+AD61</f>
        <v>1</v>
      </c>
      <c r="AE62" s="2">
        <f>AE61/F62</f>
        <v>0.6428571428571429</v>
      </c>
      <c r="AF62" s="1"/>
      <c r="AG62" s="1">
        <f>AB62+AG61</f>
        <v>0</v>
      </c>
      <c r="AH62" s="1">
        <f>AC62+AH61</f>
        <v>2</v>
      </c>
      <c r="AI62" s="1">
        <f>AD62+AI61</f>
        <v>1</v>
      </c>
      <c r="AJ62" s="2">
        <f>AJ61/F62</f>
        <v>0.6428571428571429</v>
      </c>
      <c r="AK62" s="1"/>
      <c r="AL62" s="1">
        <f>AG62+AL61</f>
        <v>12</v>
      </c>
      <c r="AM62" s="1">
        <f>AH62+AM61</f>
        <v>16</v>
      </c>
      <c r="AN62" s="1">
        <f>AI62+AN61</f>
        <v>1</v>
      </c>
      <c r="AO62" s="2">
        <f>AO61/F62</f>
        <v>0.79761904761904767</v>
      </c>
      <c r="AP62" s="1"/>
      <c r="AQ62" s="1">
        <f>AL62+AQ61</f>
        <v>12</v>
      </c>
      <c r="AR62" s="1">
        <f>AM62+AR61</f>
        <v>23</v>
      </c>
      <c r="AS62" s="1">
        <f>AN62+AS61</f>
        <v>2</v>
      </c>
      <c r="AT62" s="2">
        <f>AT61/F62</f>
        <v>0.84523809523809523</v>
      </c>
      <c r="AU62" s="1"/>
      <c r="AV62" s="1">
        <f>AQ62+AV61</f>
        <v>19</v>
      </c>
      <c r="AW62" s="1">
        <f>AR62+AW61</f>
        <v>23</v>
      </c>
      <c r="AX62" s="1">
        <f>AS62+AX61</f>
        <v>3</v>
      </c>
      <c r="AY62" s="2">
        <f>AY61/F62</f>
        <v>0.8928571428571429</v>
      </c>
      <c r="AZ62" s="1"/>
      <c r="BA62" s="1">
        <f>AV62+BA61</f>
        <v>19</v>
      </c>
      <c r="BB62" s="1">
        <f>AW62+BB61</f>
        <v>23</v>
      </c>
      <c r="BC62" s="1">
        <f>AX62+BC61</f>
        <v>3</v>
      </c>
      <c r="BD62" s="2">
        <f>BD61/F62</f>
        <v>0.8928571428571429</v>
      </c>
      <c r="BE62" s="1"/>
      <c r="BF62" s="1">
        <f>BA62+BF61</f>
        <v>19</v>
      </c>
      <c r="BG62" s="1">
        <f>BB62+BG61</f>
        <v>23</v>
      </c>
      <c r="BH62" s="1">
        <f>BC62+BH61</f>
        <v>3</v>
      </c>
      <c r="BI62" s="2">
        <f>BI61/F62</f>
        <v>0.8928571428571429</v>
      </c>
      <c r="BJ62" s="1"/>
      <c r="BK62" s="1">
        <f>BF62+BK61</f>
        <v>19</v>
      </c>
      <c r="BL62" s="1">
        <f>BG62+BL61</f>
        <v>23</v>
      </c>
      <c r="BM62" s="1">
        <f>BH62+BM61</f>
        <v>3</v>
      </c>
      <c r="BN62" s="2">
        <f>BN61/F62</f>
        <v>0.8928571428571429</v>
      </c>
      <c r="BO62" s="1"/>
      <c r="BP62" s="1">
        <f>BK62+BP61</f>
        <v>19</v>
      </c>
      <c r="BQ62" s="1">
        <f>BL62+BQ61</f>
        <v>23</v>
      </c>
      <c r="BR62" s="1">
        <f>BM62+BR61</f>
        <v>3</v>
      </c>
      <c r="BS62" s="2">
        <f>BS61/F62</f>
        <v>0.8928571428571429</v>
      </c>
    </row>
    <row r="64" spans="1:71" x14ac:dyDescent="0.25">
      <c r="A64" s="20" t="s">
        <v>163</v>
      </c>
      <c r="B64" s="1"/>
      <c r="C64" s="1"/>
      <c r="D64" s="1"/>
      <c r="E64" s="16"/>
      <c r="F64" s="1"/>
      <c r="G64" s="2"/>
      <c r="H64" s="79"/>
      <c r="I64" s="79"/>
      <c r="J64" s="89"/>
      <c r="K64" s="9">
        <v>2021</v>
      </c>
      <c r="L64" s="9">
        <v>2021</v>
      </c>
      <c r="M64" s="9"/>
      <c r="N64" s="9"/>
      <c r="O64" s="9"/>
      <c r="P64" s="79">
        <f>+H64</f>
        <v>0</v>
      </c>
      <c r="Q64" s="9"/>
      <c r="R64" s="9"/>
      <c r="S64" s="9"/>
      <c r="T64" s="9"/>
      <c r="U64" s="1">
        <f t="shared" ref="U64:U75" si="66">SUM(P64:T64)</f>
        <v>0</v>
      </c>
      <c r="V64" s="9"/>
      <c r="W64" s="9"/>
      <c r="X64" s="9"/>
      <c r="Y64" s="9"/>
      <c r="Z64" s="1">
        <f t="shared" ref="Z64:Z75" si="67">SUM(U64:Y64)</f>
        <v>0</v>
      </c>
      <c r="AA64" s="9"/>
      <c r="AB64" s="9"/>
      <c r="AC64" s="9"/>
      <c r="AD64" s="9"/>
      <c r="AE64" s="1">
        <f t="shared" ref="AE64:AE75" si="68">SUM(Z64:AD64)</f>
        <v>0</v>
      </c>
      <c r="AF64" s="9"/>
      <c r="AG64" s="9"/>
      <c r="AH64" s="9"/>
      <c r="AI64" s="9"/>
      <c r="AJ64" s="1">
        <f t="shared" ref="AJ64:AJ75" si="69">SUM(AE64:AI64)</f>
        <v>0</v>
      </c>
      <c r="AK64" s="9"/>
      <c r="AL64" s="9"/>
      <c r="AM64" s="9"/>
      <c r="AN64" s="9"/>
      <c r="AO64" s="1">
        <f t="shared" ref="AO64:AO75" si="70">SUM(AJ64:AN64)</f>
        <v>0</v>
      </c>
      <c r="AP64" s="9"/>
      <c r="AQ64" s="9"/>
      <c r="AR64" s="9"/>
      <c r="AS64" s="9"/>
      <c r="AT64" s="1">
        <f t="shared" ref="AT64:AT75" si="71">SUM(AO64:AS64)</f>
        <v>0</v>
      </c>
      <c r="AU64" s="9"/>
      <c r="AV64" s="9"/>
      <c r="AW64" s="9"/>
      <c r="AX64" s="9"/>
      <c r="AY64" s="1">
        <f t="shared" ref="AY64:AY75" si="72">SUM(AT64:AX64)</f>
        <v>0</v>
      </c>
      <c r="AZ64" s="9"/>
      <c r="BA64" s="9"/>
      <c r="BB64" s="9"/>
      <c r="BC64" s="9"/>
      <c r="BD64" s="1">
        <f t="shared" ref="BD64:BD75" si="73">SUM(AY64:BC64)</f>
        <v>0</v>
      </c>
      <c r="BE64" s="9"/>
      <c r="BF64" s="9"/>
      <c r="BG64" s="9"/>
      <c r="BH64" s="9"/>
      <c r="BI64" s="1">
        <f t="shared" ref="BI64:BI75" si="74">SUM(BD64:BH64)</f>
        <v>0</v>
      </c>
      <c r="BJ64" s="9"/>
      <c r="BK64" s="9"/>
      <c r="BL64" s="9"/>
      <c r="BM64" s="9"/>
      <c r="BN64" s="1">
        <f t="shared" ref="BN64:BN75" si="75">SUM(BI64:BM64)</f>
        <v>0</v>
      </c>
      <c r="BO64" s="9"/>
      <c r="BP64" s="9"/>
      <c r="BQ64" s="9"/>
      <c r="BR64" s="9"/>
      <c r="BS64" s="1">
        <f t="shared" ref="BS64:BS75" si="76">SUM(BN64:BR64)</f>
        <v>0</v>
      </c>
    </row>
    <row r="65" spans="1:71" s="237" customFormat="1" x14ac:dyDescent="0.25">
      <c r="A65" s="273"/>
      <c r="B65" s="232" t="s">
        <v>53</v>
      </c>
      <c r="C65" s="274">
        <v>1</v>
      </c>
      <c r="D65" s="274">
        <v>5789</v>
      </c>
      <c r="E65" s="275">
        <v>42</v>
      </c>
      <c r="F65" s="232">
        <f>IF(B65="MAL",E65,IF(E65&gt;=11,E65+variables!$B$1,11))</f>
        <v>43</v>
      </c>
      <c r="G65" s="234">
        <f t="shared" ref="G65:G75" si="77">$BS65/F65</f>
        <v>1</v>
      </c>
      <c r="H65" s="236">
        <v>19</v>
      </c>
      <c r="I65" s="236">
        <f t="shared" ref="I65:I75" si="78">+H65+J65</f>
        <v>21</v>
      </c>
      <c r="J65" s="252">
        <v>2</v>
      </c>
      <c r="K65" s="235">
        <v>2021</v>
      </c>
      <c r="L65" s="235">
        <v>2021</v>
      </c>
      <c r="M65" s="235"/>
      <c r="N65" s="235"/>
      <c r="O65" s="235"/>
      <c r="P65" s="236">
        <f>SUM(M65:O65)+H65</f>
        <v>19</v>
      </c>
      <c r="Q65" s="235">
        <v>1</v>
      </c>
      <c r="R65" s="235">
        <v>1</v>
      </c>
      <c r="S65" s="235">
        <v>6</v>
      </c>
      <c r="T65" s="235"/>
      <c r="U65" s="232">
        <f t="shared" si="66"/>
        <v>27</v>
      </c>
      <c r="V65" s="235"/>
      <c r="W65" s="235"/>
      <c r="X65" s="235"/>
      <c r="Y65" s="235"/>
      <c r="Z65" s="232">
        <f t="shared" si="67"/>
        <v>27</v>
      </c>
      <c r="AA65" s="235"/>
      <c r="AB65" s="235"/>
      <c r="AC65" s="235">
        <v>3</v>
      </c>
      <c r="AD65" s="235"/>
      <c r="AE65" s="232">
        <f t="shared" si="68"/>
        <v>30</v>
      </c>
      <c r="AF65" s="235"/>
      <c r="AG65" s="235"/>
      <c r="AH65" s="235"/>
      <c r="AI65" s="235"/>
      <c r="AJ65" s="232">
        <f t="shared" si="69"/>
        <v>30</v>
      </c>
      <c r="AK65" s="235"/>
      <c r="AL65" s="235">
        <v>3</v>
      </c>
      <c r="AM65" s="235">
        <v>9</v>
      </c>
      <c r="AN65" s="235">
        <v>1</v>
      </c>
      <c r="AO65" s="232">
        <f t="shared" si="70"/>
        <v>43</v>
      </c>
      <c r="AP65" s="235"/>
      <c r="AQ65" s="235"/>
      <c r="AR65" s="235"/>
      <c r="AS65" s="235"/>
      <c r="AT65" s="232">
        <f t="shared" si="71"/>
        <v>43</v>
      </c>
      <c r="AU65" s="235"/>
      <c r="AV65" s="235"/>
      <c r="AW65" s="235"/>
      <c r="AX65" s="235"/>
      <c r="AY65" s="232">
        <f t="shared" si="72"/>
        <v>43</v>
      </c>
      <c r="AZ65" s="235"/>
      <c r="BA65" s="235"/>
      <c r="BB65" s="235"/>
      <c r="BC65" s="235"/>
      <c r="BD65" s="232">
        <f t="shared" si="73"/>
        <v>43</v>
      </c>
      <c r="BE65" s="235"/>
      <c r="BF65" s="235"/>
      <c r="BG65" s="235"/>
      <c r="BH65" s="235"/>
      <c r="BI65" s="232">
        <f t="shared" si="74"/>
        <v>43</v>
      </c>
      <c r="BJ65" s="235"/>
      <c r="BK65" s="235"/>
      <c r="BL65" s="235"/>
      <c r="BM65" s="235"/>
      <c r="BN65" s="232">
        <f t="shared" si="75"/>
        <v>43</v>
      </c>
      <c r="BO65" s="235"/>
      <c r="BP65" s="235"/>
      <c r="BQ65" s="235"/>
      <c r="BR65" s="235"/>
      <c r="BS65" s="232">
        <f t="shared" si="76"/>
        <v>43</v>
      </c>
    </row>
    <row r="66" spans="1:71" s="110" customFormat="1" x14ac:dyDescent="0.25">
      <c r="A66" s="136"/>
      <c r="B66" s="106" t="s">
        <v>410</v>
      </c>
      <c r="C66" s="111">
        <v>2</v>
      </c>
      <c r="D66" s="111">
        <v>8828</v>
      </c>
      <c r="E66" s="141">
        <v>15</v>
      </c>
      <c r="F66" s="161">
        <f>IF(B66="MAL",E66,IF(E66&gt;=11,E66+variables!$B$1,11))</f>
        <v>16</v>
      </c>
      <c r="G66" s="171">
        <f t="shared" si="77"/>
        <v>0</v>
      </c>
      <c r="H66" s="169">
        <v>0</v>
      </c>
      <c r="I66" s="169">
        <f t="shared" si="78"/>
        <v>0</v>
      </c>
      <c r="J66" s="115"/>
      <c r="K66" s="109">
        <v>2021</v>
      </c>
      <c r="L66" s="109">
        <v>2021</v>
      </c>
      <c r="M66" s="109"/>
      <c r="N66" s="109"/>
      <c r="O66" s="109"/>
      <c r="P66" s="169">
        <f>SUM(M66:O66)+H66</f>
        <v>0</v>
      </c>
      <c r="Q66" s="109"/>
      <c r="R66" s="109"/>
      <c r="S66" s="109"/>
      <c r="T66" s="109"/>
      <c r="U66" s="161">
        <f t="shared" si="66"/>
        <v>0</v>
      </c>
      <c r="V66" s="109"/>
      <c r="W66" s="109"/>
      <c r="X66" s="109"/>
      <c r="Y66" s="109"/>
      <c r="Z66" s="161">
        <f t="shared" si="67"/>
        <v>0</v>
      </c>
      <c r="AA66" s="109"/>
      <c r="AB66" s="109"/>
      <c r="AC66" s="109"/>
      <c r="AD66" s="109"/>
      <c r="AE66" s="161">
        <f t="shared" si="68"/>
        <v>0</v>
      </c>
      <c r="AF66" s="109"/>
      <c r="AG66" s="109"/>
      <c r="AH66" s="109"/>
      <c r="AI66" s="109"/>
      <c r="AJ66" s="161">
        <f t="shared" si="69"/>
        <v>0</v>
      </c>
      <c r="AK66" s="109"/>
      <c r="AL66" s="109"/>
      <c r="AM66" s="109"/>
      <c r="AN66" s="109"/>
      <c r="AO66" s="161">
        <f t="shared" si="70"/>
        <v>0</v>
      </c>
      <c r="AP66" s="109"/>
      <c r="AQ66" s="109"/>
      <c r="AR66" s="109"/>
      <c r="AS66" s="109"/>
      <c r="AT66" s="161">
        <f t="shared" si="71"/>
        <v>0</v>
      </c>
      <c r="AU66" s="109"/>
      <c r="AV66" s="109"/>
      <c r="AW66" s="109"/>
      <c r="AX66" s="109"/>
      <c r="AY66" s="161">
        <f t="shared" si="72"/>
        <v>0</v>
      </c>
      <c r="AZ66" s="109"/>
      <c r="BA66" s="109"/>
      <c r="BB66" s="109"/>
      <c r="BC66" s="109"/>
      <c r="BD66" s="161">
        <f t="shared" si="73"/>
        <v>0</v>
      </c>
      <c r="BE66" s="109"/>
      <c r="BF66" s="109"/>
      <c r="BG66" s="109"/>
      <c r="BH66" s="109"/>
      <c r="BI66" s="161">
        <f t="shared" si="74"/>
        <v>0</v>
      </c>
      <c r="BJ66" s="109"/>
      <c r="BK66" s="109"/>
      <c r="BL66" s="109"/>
      <c r="BM66" s="109"/>
      <c r="BN66" s="161">
        <f t="shared" si="75"/>
        <v>0</v>
      </c>
      <c r="BO66" s="109"/>
      <c r="BP66" s="109"/>
      <c r="BQ66" s="109"/>
      <c r="BR66" s="109"/>
      <c r="BS66" s="161">
        <f t="shared" si="76"/>
        <v>0</v>
      </c>
    </row>
    <row r="67" spans="1:71" s="110" customFormat="1" x14ac:dyDescent="0.25">
      <c r="A67" s="136"/>
      <c r="B67" s="139" t="s">
        <v>171</v>
      </c>
      <c r="C67" s="111">
        <v>5</v>
      </c>
      <c r="D67" s="111">
        <v>2866</v>
      </c>
      <c r="E67" s="149">
        <v>68</v>
      </c>
      <c r="F67" s="106">
        <f>IF(B67="MAL",E67,IF(E67&gt;=11,E67+variables!$B$1,11))</f>
        <v>69</v>
      </c>
      <c r="G67" s="107">
        <f t="shared" si="77"/>
        <v>0.91304347826086951</v>
      </c>
      <c r="H67" s="108">
        <v>51</v>
      </c>
      <c r="I67" s="108">
        <f t="shared" si="78"/>
        <v>51</v>
      </c>
      <c r="J67" s="115"/>
      <c r="K67" s="109">
        <v>2021</v>
      </c>
      <c r="L67" s="9">
        <v>2021</v>
      </c>
      <c r="M67" s="109"/>
      <c r="N67" s="109"/>
      <c r="O67" s="109"/>
      <c r="P67" s="108">
        <f t="shared" ref="P67:P75" si="79">SUM(M67:O67)+H67</f>
        <v>51</v>
      </c>
      <c r="Q67" s="109"/>
      <c r="R67" s="109"/>
      <c r="S67" s="109"/>
      <c r="T67" s="109"/>
      <c r="U67" s="106">
        <f t="shared" si="66"/>
        <v>51</v>
      </c>
      <c r="V67" s="109"/>
      <c r="W67" s="109"/>
      <c r="X67" s="109"/>
      <c r="Y67" s="109"/>
      <c r="Z67" s="106">
        <f t="shared" si="67"/>
        <v>51</v>
      </c>
      <c r="AA67" s="109"/>
      <c r="AB67" s="109"/>
      <c r="AC67" s="109"/>
      <c r="AD67" s="109"/>
      <c r="AE67" s="106">
        <f t="shared" si="68"/>
        <v>51</v>
      </c>
      <c r="AF67" s="109"/>
      <c r="AG67" s="109"/>
      <c r="AH67" s="109"/>
      <c r="AI67" s="109"/>
      <c r="AJ67" s="106">
        <f t="shared" si="69"/>
        <v>51</v>
      </c>
      <c r="AK67" s="109"/>
      <c r="AL67" s="109"/>
      <c r="AM67" s="109"/>
      <c r="AN67" s="109"/>
      <c r="AO67" s="106">
        <f t="shared" si="70"/>
        <v>51</v>
      </c>
      <c r="AP67" s="109"/>
      <c r="AQ67" s="109"/>
      <c r="AR67" s="109">
        <v>11</v>
      </c>
      <c r="AS67" s="109">
        <v>1</v>
      </c>
      <c r="AT67" s="106">
        <f t="shared" si="71"/>
        <v>63</v>
      </c>
      <c r="AU67" s="109"/>
      <c r="AV67" s="109"/>
      <c r="AW67" s="109"/>
      <c r="AX67" s="109"/>
      <c r="AY67" s="106">
        <f t="shared" si="72"/>
        <v>63</v>
      </c>
      <c r="AZ67" s="109"/>
      <c r="BA67" s="109"/>
      <c r="BB67" s="109"/>
      <c r="BC67" s="109"/>
      <c r="BD67" s="106">
        <f t="shared" si="73"/>
        <v>63</v>
      </c>
      <c r="BE67" s="109"/>
      <c r="BF67" s="109"/>
      <c r="BG67" s="109"/>
      <c r="BH67" s="109"/>
      <c r="BI67" s="106">
        <f t="shared" si="74"/>
        <v>63</v>
      </c>
      <c r="BJ67" s="109"/>
      <c r="BK67" s="109"/>
      <c r="BL67" s="109"/>
      <c r="BM67" s="109"/>
      <c r="BN67" s="106">
        <f t="shared" si="75"/>
        <v>63</v>
      </c>
      <c r="BO67" s="109"/>
      <c r="BP67" s="109"/>
      <c r="BQ67" s="109"/>
      <c r="BR67" s="109"/>
      <c r="BS67" s="106">
        <f t="shared" si="76"/>
        <v>63</v>
      </c>
    </row>
    <row r="68" spans="1:71" s="110" customFormat="1" x14ac:dyDescent="0.25">
      <c r="A68" s="136"/>
      <c r="B68" s="139" t="s">
        <v>412</v>
      </c>
      <c r="C68" s="111">
        <v>8</v>
      </c>
      <c r="D68" s="111"/>
      <c r="E68" s="149">
        <v>22</v>
      </c>
      <c r="F68" s="106">
        <f>IF(B68="MAL",E68,IF(E68&gt;=11,E68+variables!$B$1,11))</f>
        <v>23</v>
      </c>
      <c r="G68" s="107">
        <f t="shared" si="77"/>
        <v>0</v>
      </c>
      <c r="H68" s="108">
        <v>0</v>
      </c>
      <c r="I68" s="108">
        <f t="shared" si="78"/>
        <v>0</v>
      </c>
      <c r="J68" s="115"/>
      <c r="K68" s="109">
        <v>2021</v>
      </c>
      <c r="L68" s="9">
        <v>2021</v>
      </c>
      <c r="M68" s="109"/>
      <c r="N68" s="109"/>
      <c r="O68" s="109"/>
      <c r="P68" s="108">
        <f t="shared" si="79"/>
        <v>0</v>
      </c>
      <c r="Q68" s="109"/>
      <c r="R68" s="109"/>
      <c r="S68" s="109"/>
      <c r="T68" s="109"/>
      <c r="U68" s="106">
        <f t="shared" si="66"/>
        <v>0</v>
      </c>
      <c r="V68" s="109"/>
      <c r="W68" s="109"/>
      <c r="X68" s="109"/>
      <c r="Y68" s="109"/>
      <c r="Z68" s="106">
        <f t="shared" si="67"/>
        <v>0</v>
      </c>
      <c r="AA68" s="109"/>
      <c r="AB68" s="109"/>
      <c r="AC68" s="109"/>
      <c r="AD68" s="109"/>
      <c r="AE68" s="106">
        <f t="shared" si="68"/>
        <v>0</v>
      </c>
      <c r="AF68" s="109"/>
      <c r="AG68" s="109"/>
      <c r="AH68" s="109"/>
      <c r="AI68" s="109"/>
      <c r="AJ68" s="106">
        <f t="shared" si="69"/>
        <v>0</v>
      </c>
      <c r="AK68" s="109"/>
      <c r="AL68" s="109"/>
      <c r="AM68" s="109"/>
      <c r="AN68" s="109"/>
      <c r="AO68" s="106">
        <f t="shared" si="70"/>
        <v>0</v>
      </c>
      <c r="AP68" s="109"/>
      <c r="AQ68" s="109"/>
      <c r="AR68" s="109"/>
      <c r="AS68" s="109"/>
      <c r="AT68" s="106">
        <f t="shared" si="71"/>
        <v>0</v>
      </c>
      <c r="AU68" s="109"/>
      <c r="AV68" s="109"/>
      <c r="AW68" s="109"/>
      <c r="AX68" s="109"/>
      <c r="AY68" s="106">
        <f t="shared" si="72"/>
        <v>0</v>
      </c>
      <c r="AZ68" s="109"/>
      <c r="BA68" s="109"/>
      <c r="BB68" s="109"/>
      <c r="BC68" s="109"/>
      <c r="BD68" s="106">
        <f t="shared" si="73"/>
        <v>0</v>
      </c>
      <c r="BE68" s="109"/>
      <c r="BF68" s="109"/>
      <c r="BG68" s="109"/>
      <c r="BH68" s="109"/>
      <c r="BI68" s="106">
        <f t="shared" si="74"/>
        <v>0</v>
      </c>
      <c r="BJ68" s="109"/>
      <c r="BK68" s="109"/>
      <c r="BL68" s="109"/>
      <c r="BM68" s="109"/>
      <c r="BN68" s="106">
        <f t="shared" si="75"/>
        <v>0</v>
      </c>
      <c r="BO68" s="109"/>
      <c r="BP68" s="109"/>
      <c r="BQ68" s="109"/>
      <c r="BR68" s="109"/>
      <c r="BS68" s="106">
        <f t="shared" si="76"/>
        <v>0</v>
      </c>
    </row>
    <row r="69" spans="1:71" s="110" customFormat="1" x14ac:dyDescent="0.25">
      <c r="A69" s="136"/>
      <c r="B69" s="139" t="s">
        <v>198</v>
      </c>
      <c r="C69" s="111">
        <v>9</v>
      </c>
      <c r="D69" s="111">
        <v>2593</v>
      </c>
      <c r="E69" s="106">
        <v>33</v>
      </c>
      <c r="F69" s="106">
        <f>IF(B69="MAL",E69,IF(E69&gt;=11,E69+variables!$B$1,11))</f>
        <v>34</v>
      </c>
      <c r="G69" s="107">
        <f t="shared" si="77"/>
        <v>0.88235294117647056</v>
      </c>
      <c r="H69" s="108">
        <v>17</v>
      </c>
      <c r="I69" s="108">
        <f t="shared" si="78"/>
        <v>17</v>
      </c>
      <c r="J69" s="115"/>
      <c r="K69" s="109">
        <v>2021</v>
      </c>
      <c r="L69" s="9">
        <v>2021</v>
      </c>
      <c r="M69" s="109"/>
      <c r="N69" s="109"/>
      <c r="O69" s="109"/>
      <c r="P69" s="108">
        <f t="shared" si="79"/>
        <v>17</v>
      </c>
      <c r="Q69" s="109"/>
      <c r="R69" s="109"/>
      <c r="S69" s="109"/>
      <c r="T69" s="109"/>
      <c r="U69" s="106">
        <f t="shared" si="66"/>
        <v>17</v>
      </c>
      <c r="V69" s="109"/>
      <c r="W69" s="109"/>
      <c r="X69" s="109">
        <v>11</v>
      </c>
      <c r="Y69" s="109"/>
      <c r="Z69" s="106">
        <f t="shared" si="67"/>
        <v>28</v>
      </c>
      <c r="AA69" s="109"/>
      <c r="AB69" s="109"/>
      <c r="AC69" s="109">
        <v>2</v>
      </c>
      <c r="AD69" s="109"/>
      <c r="AE69" s="106">
        <f t="shared" si="68"/>
        <v>30</v>
      </c>
      <c r="AF69" s="109"/>
      <c r="AG69" s="109"/>
      <c r="AH69" s="109"/>
      <c r="AI69" s="109"/>
      <c r="AJ69" s="106">
        <f t="shared" si="69"/>
        <v>30</v>
      </c>
      <c r="AK69" s="109"/>
      <c r="AL69" s="109"/>
      <c r="AM69" s="109"/>
      <c r="AN69" s="109"/>
      <c r="AO69" s="106">
        <f t="shared" si="70"/>
        <v>30</v>
      </c>
      <c r="AP69" s="109"/>
      <c r="AQ69" s="109"/>
      <c r="AR69" s="109"/>
      <c r="AS69" s="109"/>
      <c r="AT69" s="106">
        <f t="shared" si="71"/>
        <v>30</v>
      </c>
      <c r="AU69" s="109"/>
      <c r="AV69" s="109"/>
      <c r="AW69" s="109"/>
      <c r="AX69" s="109"/>
      <c r="AY69" s="106">
        <f t="shared" si="72"/>
        <v>30</v>
      </c>
      <c r="AZ69" s="109"/>
      <c r="BA69" s="109"/>
      <c r="BB69" s="109"/>
      <c r="BC69" s="109"/>
      <c r="BD69" s="106">
        <f t="shared" si="73"/>
        <v>30</v>
      </c>
      <c r="BE69" s="109"/>
      <c r="BF69" s="109"/>
      <c r="BG69" s="109"/>
      <c r="BH69" s="109"/>
      <c r="BI69" s="106">
        <f t="shared" si="74"/>
        <v>30</v>
      </c>
      <c r="BJ69" s="109"/>
      <c r="BK69" s="109"/>
      <c r="BL69" s="109"/>
      <c r="BM69" s="109"/>
      <c r="BN69" s="106">
        <f t="shared" si="75"/>
        <v>30</v>
      </c>
      <c r="BO69" s="109"/>
      <c r="BP69" s="109"/>
      <c r="BQ69" s="109"/>
      <c r="BR69" s="109"/>
      <c r="BS69" s="106">
        <f t="shared" si="76"/>
        <v>30</v>
      </c>
    </row>
    <row r="70" spans="1:71" s="110" customFormat="1" x14ac:dyDescent="0.25">
      <c r="A70" s="136"/>
      <c r="B70" s="106" t="s">
        <v>207</v>
      </c>
      <c r="C70" s="111">
        <v>11</v>
      </c>
      <c r="D70" s="111">
        <v>534</v>
      </c>
      <c r="E70" s="141">
        <v>36</v>
      </c>
      <c r="F70" s="106">
        <f>IF(B70="MAL",E70,IF(E70&gt;=11,E70+variables!$B$1,11))</f>
        <v>37</v>
      </c>
      <c r="G70" s="107">
        <f t="shared" si="77"/>
        <v>0.91891891891891897</v>
      </c>
      <c r="H70" s="108">
        <v>10</v>
      </c>
      <c r="I70" s="108">
        <f t="shared" si="78"/>
        <v>11</v>
      </c>
      <c r="J70" s="115">
        <v>1</v>
      </c>
      <c r="K70" s="109">
        <v>2021</v>
      </c>
      <c r="L70" s="9">
        <v>2021</v>
      </c>
      <c r="M70" s="109"/>
      <c r="N70" s="109"/>
      <c r="O70" s="109"/>
      <c r="P70" s="108">
        <f t="shared" si="79"/>
        <v>10</v>
      </c>
      <c r="Q70" s="109"/>
      <c r="R70" s="109"/>
      <c r="S70" s="109"/>
      <c r="T70" s="109"/>
      <c r="U70" s="106">
        <f t="shared" si="66"/>
        <v>10</v>
      </c>
      <c r="V70" s="109"/>
      <c r="W70" s="109"/>
      <c r="X70" s="109"/>
      <c r="Y70" s="109"/>
      <c r="Z70" s="106">
        <f t="shared" si="67"/>
        <v>10</v>
      </c>
      <c r="AA70" s="109"/>
      <c r="AB70" s="109"/>
      <c r="AC70" s="109"/>
      <c r="AD70" s="109"/>
      <c r="AE70" s="106">
        <f t="shared" si="68"/>
        <v>10</v>
      </c>
      <c r="AF70" s="109">
        <v>1</v>
      </c>
      <c r="AG70" s="109"/>
      <c r="AH70" s="109"/>
      <c r="AI70" s="109"/>
      <c r="AJ70" s="106">
        <f t="shared" si="69"/>
        <v>11</v>
      </c>
      <c r="AK70" s="109"/>
      <c r="AL70" s="109"/>
      <c r="AM70" s="109"/>
      <c r="AN70" s="109"/>
      <c r="AO70" s="106">
        <f t="shared" si="70"/>
        <v>11</v>
      </c>
      <c r="AP70" s="109"/>
      <c r="AQ70" s="109"/>
      <c r="AR70" s="109">
        <v>23</v>
      </c>
      <c r="AS70" s="109"/>
      <c r="AT70" s="106">
        <f t="shared" si="71"/>
        <v>34</v>
      </c>
      <c r="AU70" s="109"/>
      <c r="AV70" s="109"/>
      <c r="AW70" s="109"/>
      <c r="AX70" s="109"/>
      <c r="AY70" s="106">
        <f t="shared" si="72"/>
        <v>34</v>
      </c>
      <c r="AZ70" s="109"/>
      <c r="BA70" s="109"/>
      <c r="BB70" s="109"/>
      <c r="BC70" s="109"/>
      <c r="BD70" s="106">
        <f t="shared" si="73"/>
        <v>34</v>
      </c>
      <c r="BE70" s="109"/>
      <c r="BF70" s="109"/>
      <c r="BG70" s="109"/>
      <c r="BH70" s="109"/>
      <c r="BI70" s="106">
        <f t="shared" si="74"/>
        <v>34</v>
      </c>
      <c r="BJ70" s="109"/>
      <c r="BK70" s="109"/>
      <c r="BL70" s="109"/>
      <c r="BM70" s="109"/>
      <c r="BN70" s="106">
        <f t="shared" si="75"/>
        <v>34</v>
      </c>
      <c r="BO70" s="109"/>
      <c r="BP70" s="109"/>
      <c r="BQ70" s="109"/>
      <c r="BR70" s="109"/>
      <c r="BS70" s="106">
        <f t="shared" si="76"/>
        <v>34</v>
      </c>
    </row>
    <row r="71" spans="1:71" s="170" customFormat="1" x14ac:dyDescent="0.25">
      <c r="A71" s="160"/>
      <c r="B71" s="161" t="s">
        <v>415</v>
      </c>
      <c r="C71" s="162">
        <v>12</v>
      </c>
      <c r="D71" s="162">
        <v>6274</v>
      </c>
      <c r="E71" s="174">
        <v>46</v>
      </c>
      <c r="F71" s="161">
        <f>IF(B71="MAL",E71,IF(E71&gt;=11,E71+variables!$B$1,11))</f>
        <v>47</v>
      </c>
      <c r="G71" s="171">
        <f t="shared" si="77"/>
        <v>0.97872340425531912</v>
      </c>
      <c r="H71" s="169">
        <v>14</v>
      </c>
      <c r="I71" s="169">
        <f t="shared" si="78"/>
        <v>20</v>
      </c>
      <c r="J71" s="166">
        <v>6</v>
      </c>
      <c r="K71" s="168">
        <v>2021</v>
      </c>
      <c r="L71" s="168">
        <v>2021</v>
      </c>
      <c r="M71" s="168"/>
      <c r="N71" s="168"/>
      <c r="O71" s="168"/>
      <c r="P71" s="169">
        <f t="shared" si="79"/>
        <v>14</v>
      </c>
      <c r="Q71" s="168"/>
      <c r="R71" s="168"/>
      <c r="S71" s="168"/>
      <c r="T71" s="168"/>
      <c r="U71" s="161">
        <f t="shared" si="66"/>
        <v>14</v>
      </c>
      <c r="V71" s="168">
        <v>1</v>
      </c>
      <c r="W71" s="168">
        <v>1</v>
      </c>
      <c r="X71" s="168"/>
      <c r="Y71" s="168"/>
      <c r="Z71" s="161">
        <f t="shared" si="67"/>
        <v>16</v>
      </c>
      <c r="AA71" s="168"/>
      <c r="AB71" s="168"/>
      <c r="AC71" s="168"/>
      <c r="AD71" s="168"/>
      <c r="AE71" s="161">
        <f t="shared" si="68"/>
        <v>16</v>
      </c>
      <c r="AF71" s="168">
        <v>3</v>
      </c>
      <c r="AG71" s="168"/>
      <c r="AH71" s="168"/>
      <c r="AI71" s="168"/>
      <c r="AJ71" s="161">
        <f t="shared" si="69"/>
        <v>19</v>
      </c>
      <c r="AK71" s="168"/>
      <c r="AL71" s="168"/>
      <c r="AM71" s="168"/>
      <c r="AN71" s="168"/>
      <c r="AO71" s="161">
        <f t="shared" si="70"/>
        <v>19</v>
      </c>
      <c r="AP71" s="168">
        <v>1</v>
      </c>
      <c r="AQ71" s="168"/>
      <c r="AR71" s="168">
        <v>26</v>
      </c>
      <c r="AS71" s="168"/>
      <c r="AT71" s="161">
        <f t="shared" si="71"/>
        <v>46</v>
      </c>
      <c r="AU71" s="168"/>
      <c r="AV71" s="168"/>
      <c r="AW71" s="168"/>
      <c r="AX71" s="168"/>
      <c r="AY71" s="161">
        <f t="shared" si="72"/>
        <v>46</v>
      </c>
      <c r="AZ71" s="168"/>
      <c r="BA71" s="168"/>
      <c r="BB71" s="168"/>
      <c r="BC71" s="168"/>
      <c r="BD71" s="161">
        <f t="shared" si="73"/>
        <v>46</v>
      </c>
      <c r="BE71" s="168"/>
      <c r="BF71" s="168"/>
      <c r="BG71" s="168"/>
      <c r="BH71" s="168"/>
      <c r="BI71" s="161">
        <f t="shared" si="74"/>
        <v>46</v>
      </c>
      <c r="BJ71" s="168"/>
      <c r="BK71" s="168"/>
      <c r="BL71" s="168"/>
      <c r="BM71" s="168"/>
      <c r="BN71" s="161">
        <f t="shared" si="75"/>
        <v>46</v>
      </c>
      <c r="BO71" s="168"/>
      <c r="BP71" s="168"/>
      <c r="BQ71" s="168"/>
      <c r="BR71" s="168"/>
      <c r="BS71" s="161">
        <f t="shared" si="76"/>
        <v>46</v>
      </c>
    </row>
    <row r="72" spans="1:71" x14ac:dyDescent="0.25">
      <c r="A72" s="20"/>
      <c r="B72" s="1" t="s">
        <v>360</v>
      </c>
      <c r="C72" s="12">
        <v>14</v>
      </c>
      <c r="D72" s="12"/>
      <c r="E72" s="16">
        <v>18</v>
      </c>
      <c r="F72" s="1">
        <f>IF(B72="MAL",E72,IF(E72&gt;=11,E72+variables!$B$1,11))</f>
        <v>19</v>
      </c>
      <c r="G72" s="2">
        <f t="shared" si="77"/>
        <v>0.52631578947368418</v>
      </c>
      <c r="H72" s="79">
        <v>10</v>
      </c>
      <c r="I72" s="79">
        <f t="shared" si="78"/>
        <v>10</v>
      </c>
      <c r="J72" s="89"/>
      <c r="K72" s="9">
        <v>2021</v>
      </c>
      <c r="L72" s="9">
        <v>2021</v>
      </c>
      <c r="M72" s="9"/>
      <c r="N72" s="9"/>
      <c r="O72" s="9"/>
      <c r="P72" s="79">
        <f t="shared" si="79"/>
        <v>10</v>
      </c>
      <c r="Q72" s="9"/>
      <c r="R72" s="9"/>
      <c r="S72" s="9"/>
      <c r="T72" s="9"/>
      <c r="U72" s="1">
        <f t="shared" si="66"/>
        <v>10</v>
      </c>
      <c r="V72" s="9"/>
      <c r="W72" s="9"/>
      <c r="X72" s="9"/>
      <c r="Y72" s="9"/>
      <c r="Z72" s="1">
        <f t="shared" si="67"/>
        <v>10</v>
      </c>
      <c r="AA72" s="9"/>
      <c r="AB72" s="9"/>
      <c r="AC72" s="9"/>
      <c r="AD72" s="9"/>
      <c r="AE72" s="1">
        <f t="shared" si="68"/>
        <v>10</v>
      </c>
      <c r="AF72" s="9"/>
      <c r="AG72" s="9"/>
      <c r="AH72" s="9"/>
      <c r="AI72" s="9"/>
      <c r="AJ72" s="1">
        <f t="shared" si="69"/>
        <v>10</v>
      </c>
      <c r="AK72" s="9"/>
      <c r="AL72" s="9"/>
      <c r="AM72" s="9"/>
      <c r="AN72" s="9"/>
      <c r="AO72" s="1">
        <f t="shared" si="70"/>
        <v>10</v>
      </c>
      <c r="AP72" s="9"/>
      <c r="AQ72" s="9"/>
      <c r="AR72" s="9"/>
      <c r="AS72" s="9"/>
      <c r="AT72" s="1">
        <f t="shared" si="71"/>
        <v>10</v>
      </c>
      <c r="AU72" s="9"/>
      <c r="AV72" s="9"/>
      <c r="AW72" s="9"/>
      <c r="AX72" s="9"/>
      <c r="AY72" s="1">
        <f t="shared" si="72"/>
        <v>10</v>
      </c>
      <c r="AZ72" s="9"/>
      <c r="BA72" s="9"/>
      <c r="BB72" s="9"/>
      <c r="BC72" s="9"/>
      <c r="BD72" s="1">
        <f t="shared" si="73"/>
        <v>10</v>
      </c>
      <c r="BE72" s="9"/>
      <c r="BF72" s="9"/>
      <c r="BG72" s="9"/>
      <c r="BH72" s="9"/>
      <c r="BI72" s="1">
        <f t="shared" si="74"/>
        <v>10</v>
      </c>
      <c r="BJ72" s="9"/>
      <c r="BK72" s="9"/>
      <c r="BL72" s="9"/>
      <c r="BM72" s="9"/>
      <c r="BN72" s="1">
        <f t="shared" si="75"/>
        <v>10</v>
      </c>
      <c r="BO72" s="9"/>
      <c r="BP72" s="9"/>
      <c r="BQ72" s="9"/>
      <c r="BR72" s="9"/>
      <c r="BS72" s="1">
        <f t="shared" si="76"/>
        <v>10</v>
      </c>
    </row>
    <row r="73" spans="1:71" s="237" customFormat="1" x14ac:dyDescent="0.25">
      <c r="A73" s="273"/>
      <c r="B73" s="232" t="s">
        <v>345</v>
      </c>
      <c r="C73" s="274">
        <v>15</v>
      </c>
      <c r="D73" s="274">
        <v>3127</v>
      </c>
      <c r="E73" s="275">
        <v>25</v>
      </c>
      <c r="F73" s="232">
        <f>IF(B73="MAL",E73,IF(E73&gt;=11,E73+variables!$B$1,11))</f>
        <v>26</v>
      </c>
      <c r="G73" s="234">
        <f t="shared" si="77"/>
        <v>1</v>
      </c>
      <c r="H73" s="236">
        <v>10</v>
      </c>
      <c r="I73" s="236">
        <f t="shared" si="78"/>
        <v>10</v>
      </c>
      <c r="J73" s="252"/>
      <c r="K73" s="235">
        <v>2021</v>
      </c>
      <c r="L73" s="235">
        <v>2021</v>
      </c>
      <c r="M73" s="235"/>
      <c r="N73" s="235"/>
      <c r="O73" s="235"/>
      <c r="P73" s="236">
        <f t="shared" si="79"/>
        <v>10</v>
      </c>
      <c r="Q73" s="235"/>
      <c r="R73" s="235"/>
      <c r="S73" s="235"/>
      <c r="T73" s="235"/>
      <c r="U73" s="232">
        <f t="shared" si="66"/>
        <v>10</v>
      </c>
      <c r="V73" s="235"/>
      <c r="W73" s="235"/>
      <c r="X73" s="235"/>
      <c r="Y73" s="235"/>
      <c r="Z73" s="232">
        <f t="shared" si="67"/>
        <v>10</v>
      </c>
      <c r="AA73" s="235"/>
      <c r="AB73" s="235"/>
      <c r="AC73" s="235">
        <v>14</v>
      </c>
      <c r="AD73" s="235"/>
      <c r="AE73" s="232">
        <f t="shared" si="68"/>
        <v>24</v>
      </c>
      <c r="AF73" s="235"/>
      <c r="AG73" s="235">
        <v>2</v>
      </c>
      <c r="AH73" s="235"/>
      <c r="AI73" s="235"/>
      <c r="AJ73" s="232">
        <f t="shared" si="69"/>
        <v>26</v>
      </c>
      <c r="AK73" s="235"/>
      <c r="AL73" s="235"/>
      <c r="AM73" s="235"/>
      <c r="AN73" s="235"/>
      <c r="AO73" s="232">
        <f t="shared" si="70"/>
        <v>26</v>
      </c>
      <c r="AP73" s="235"/>
      <c r="AQ73" s="235"/>
      <c r="AR73" s="235"/>
      <c r="AS73" s="235"/>
      <c r="AT73" s="232">
        <f t="shared" si="71"/>
        <v>26</v>
      </c>
      <c r="AU73" s="235"/>
      <c r="AV73" s="235"/>
      <c r="AW73" s="235"/>
      <c r="AX73" s="235"/>
      <c r="AY73" s="232">
        <f t="shared" si="72"/>
        <v>26</v>
      </c>
      <c r="AZ73" s="235"/>
      <c r="BA73" s="235"/>
      <c r="BB73" s="235"/>
      <c r="BC73" s="235"/>
      <c r="BD73" s="232">
        <f t="shared" si="73"/>
        <v>26</v>
      </c>
      <c r="BE73" s="235"/>
      <c r="BF73" s="235"/>
      <c r="BG73" s="235"/>
      <c r="BH73" s="235"/>
      <c r="BI73" s="232">
        <f t="shared" si="74"/>
        <v>26</v>
      </c>
      <c r="BJ73" s="235"/>
      <c r="BK73" s="235"/>
      <c r="BL73" s="235"/>
      <c r="BM73" s="235"/>
      <c r="BN73" s="232">
        <f t="shared" si="75"/>
        <v>26</v>
      </c>
      <c r="BO73" s="235"/>
      <c r="BP73" s="235"/>
      <c r="BQ73" s="235"/>
      <c r="BR73" s="235"/>
      <c r="BS73" s="232">
        <f t="shared" si="76"/>
        <v>26</v>
      </c>
    </row>
    <row r="74" spans="1:71" x14ac:dyDescent="0.25">
      <c r="A74" s="20"/>
      <c r="B74" s="1" t="s">
        <v>102</v>
      </c>
      <c r="C74" s="12">
        <v>17</v>
      </c>
      <c r="D74" s="12">
        <v>5606</v>
      </c>
      <c r="E74" s="16">
        <v>23</v>
      </c>
      <c r="F74" s="1">
        <f>IF(B74="MAL",E74,IF(E74&gt;=11,E74+variables!$B$1,11))</f>
        <v>24</v>
      </c>
      <c r="G74" s="2">
        <f t="shared" si="77"/>
        <v>0.45833333333333331</v>
      </c>
      <c r="H74" s="79">
        <v>11</v>
      </c>
      <c r="I74" s="79">
        <f t="shared" si="78"/>
        <v>11</v>
      </c>
      <c r="J74" s="89"/>
      <c r="K74" s="9">
        <v>2021</v>
      </c>
      <c r="L74" s="9">
        <v>2021</v>
      </c>
      <c r="M74" s="9"/>
      <c r="N74" s="9"/>
      <c r="O74" s="9"/>
      <c r="P74" s="79">
        <f t="shared" si="79"/>
        <v>11</v>
      </c>
      <c r="Q74" s="9"/>
      <c r="R74" s="9"/>
      <c r="S74" s="9"/>
      <c r="T74" s="9"/>
      <c r="U74" s="1">
        <f t="shared" si="66"/>
        <v>11</v>
      </c>
      <c r="V74" s="9"/>
      <c r="W74" s="9"/>
      <c r="X74" s="9"/>
      <c r="Y74" s="9"/>
      <c r="Z74" s="1">
        <f t="shared" si="67"/>
        <v>11</v>
      </c>
      <c r="AA74" s="9"/>
      <c r="AB74" s="9"/>
      <c r="AC74" s="9"/>
      <c r="AD74" s="9"/>
      <c r="AE74" s="1">
        <f t="shared" si="68"/>
        <v>11</v>
      </c>
      <c r="AF74" s="9"/>
      <c r="AG74" s="9"/>
      <c r="AH74" s="9"/>
      <c r="AI74" s="9"/>
      <c r="AJ74" s="1">
        <f t="shared" si="69"/>
        <v>11</v>
      </c>
      <c r="AK74" s="9"/>
      <c r="AL74" s="9"/>
      <c r="AM74" s="9"/>
      <c r="AN74" s="9"/>
      <c r="AO74" s="1">
        <f t="shared" si="70"/>
        <v>11</v>
      </c>
      <c r="AP74" s="9"/>
      <c r="AQ74" s="9"/>
      <c r="AR74" s="9"/>
      <c r="AS74" s="9"/>
      <c r="AT74" s="1">
        <f t="shared" si="71"/>
        <v>11</v>
      </c>
      <c r="AU74" s="9"/>
      <c r="AV74" s="9"/>
      <c r="AW74" s="9"/>
      <c r="AX74" s="9"/>
      <c r="AY74" s="1">
        <f t="shared" si="72"/>
        <v>11</v>
      </c>
      <c r="AZ74" s="9"/>
      <c r="BA74" s="9"/>
      <c r="BB74" s="9"/>
      <c r="BC74" s="9"/>
      <c r="BD74" s="1">
        <f t="shared" si="73"/>
        <v>11</v>
      </c>
      <c r="BE74" s="9"/>
      <c r="BF74" s="9"/>
      <c r="BG74" s="9"/>
      <c r="BH74" s="9"/>
      <c r="BI74" s="1">
        <f t="shared" si="74"/>
        <v>11</v>
      </c>
      <c r="BJ74" s="9"/>
      <c r="BK74" s="9"/>
      <c r="BL74" s="9"/>
      <c r="BM74" s="9"/>
      <c r="BN74" s="1">
        <f t="shared" si="75"/>
        <v>11</v>
      </c>
      <c r="BO74" s="9"/>
      <c r="BP74" s="9"/>
      <c r="BQ74" s="9"/>
      <c r="BR74" s="9"/>
      <c r="BS74" s="1">
        <f t="shared" si="76"/>
        <v>11</v>
      </c>
    </row>
    <row r="75" spans="1:71" s="237" customFormat="1" x14ac:dyDescent="0.25">
      <c r="A75" s="273"/>
      <c r="B75" s="232" t="s">
        <v>104</v>
      </c>
      <c r="C75" s="274">
        <v>56</v>
      </c>
      <c r="D75" s="274">
        <v>3168</v>
      </c>
      <c r="E75" s="275">
        <v>27</v>
      </c>
      <c r="F75" s="232">
        <f>IF(B75="MAL",E75,IF(E75&gt;=11,E75+variables!$B$1,11))</f>
        <v>28</v>
      </c>
      <c r="G75" s="234">
        <f t="shared" si="77"/>
        <v>1.0357142857142858</v>
      </c>
      <c r="H75" s="236">
        <v>16</v>
      </c>
      <c r="I75" s="236">
        <f t="shared" si="78"/>
        <v>17</v>
      </c>
      <c r="J75" s="252">
        <v>1</v>
      </c>
      <c r="K75" s="235">
        <v>2021</v>
      </c>
      <c r="L75" s="235">
        <v>2021</v>
      </c>
      <c r="M75" s="235"/>
      <c r="N75" s="235"/>
      <c r="O75" s="235"/>
      <c r="P75" s="236">
        <f t="shared" si="79"/>
        <v>16</v>
      </c>
      <c r="Q75" s="235"/>
      <c r="R75" s="235"/>
      <c r="S75" s="235"/>
      <c r="T75" s="235"/>
      <c r="U75" s="232">
        <f t="shared" si="66"/>
        <v>16</v>
      </c>
      <c r="V75" s="235"/>
      <c r="W75" s="235"/>
      <c r="X75" s="235"/>
      <c r="Y75" s="235"/>
      <c r="Z75" s="232">
        <f t="shared" si="67"/>
        <v>16</v>
      </c>
      <c r="AA75" s="235"/>
      <c r="AB75" s="235"/>
      <c r="AC75" s="235"/>
      <c r="AD75" s="235"/>
      <c r="AE75" s="232">
        <f t="shared" si="68"/>
        <v>16</v>
      </c>
      <c r="AF75" s="235"/>
      <c r="AG75" s="235"/>
      <c r="AH75" s="235"/>
      <c r="AI75" s="235"/>
      <c r="AJ75" s="232">
        <f t="shared" si="69"/>
        <v>16</v>
      </c>
      <c r="AK75" s="235">
        <v>1</v>
      </c>
      <c r="AL75" s="235"/>
      <c r="AM75" s="235"/>
      <c r="AN75" s="235"/>
      <c r="AO75" s="232">
        <f t="shared" si="70"/>
        <v>17</v>
      </c>
      <c r="AP75" s="235"/>
      <c r="AQ75" s="235">
        <v>3</v>
      </c>
      <c r="AR75" s="235">
        <v>9</v>
      </c>
      <c r="AS75" s="235"/>
      <c r="AT75" s="232">
        <f t="shared" si="71"/>
        <v>29</v>
      </c>
      <c r="AU75" s="235"/>
      <c r="AV75" s="235"/>
      <c r="AW75" s="235"/>
      <c r="AX75" s="235"/>
      <c r="AY75" s="232">
        <f t="shared" si="72"/>
        <v>29</v>
      </c>
      <c r="AZ75" s="235"/>
      <c r="BA75" s="235"/>
      <c r="BB75" s="235"/>
      <c r="BC75" s="235"/>
      <c r="BD75" s="232">
        <f t="shared" si="73"/>
        <v>29</v>
      </c>
      <c r="BE75" s="235"/>
      <c r="BF75" s="235"/>
      <c r="BG75" s="235"/>
      <c r="BH75" s="235"/>
      <c r="BI75" s="232">
        <f t="shared" si="74"/>
        <v>29</v>
      </c>
      <c r="BJ75" s="235"/>
      <c r="BK75" s="235"/>
      <c r="BL75" s="235"/>
      <c r="BM75" s="235"/>
      <c r="BN75" s="232">
        <f t="shared" si="75"/>
        <v>29</v>
      </c>
      <c r="BO75" s="235"/>
      <c r="BP75" s="235"/>
      <c r="BQ75" s="235"/>
      <c r="BR75" s="235"/>
      <c r="BS75" s="232">
        <f t="shared" si="76"/>
        <v>29</v>
      </c>
    </row>
    <row r="76" spans="1:71" x14ac:dyDescent="0.25">
      <c r="A76" s="1"/>
      <c r="B76" s="4"/>
      <c r="C76" s="4"/>
      <c r="D76" s="4"/>
      <c r="E76" s="4"/>
      <c r="F76" s="4"/>
      <c r="G76" s="4"/>
      <c r="H76" s="84"/>
      <c r="I76" s="84"/>
      <c r="J76" s="84"/>
      <c r="K76" s="4"/>
      <c r="L76" s="4"/>
      <c r="M76" s="4">
        <f>SUM(M65:M75)</f>
        <v>0</v>
      </c>
      <c r="N76" s="4">
        <f>SUM(N65:N75)</f>
        <v>0</v>
      </c>
      <c r="O76" s="4">
        <f>SUM(O65:O75)</f>
        <v>0</v>
      </c>
      <c r="P76" s="84">
        <f>SUM(P64:P75)</f>
        <v>158</v>
      </c>
      <c r="Q76" s="4">
        <f>SUM(Q64:Q75)</f>
        <v>1</v>
      </c>
      <c r="R76" s="4">
        <f>SUM(R65:R75)</f>
        <v>1</v>
      </c>
      <c r="S76" s="4">
        <f>SUM(S65:S75)</f>
        <v>6</v>
      </c>
      <c r="T76" s="4">
        <f>SUM(T65:T75)</f>
        <v>0</v>
      </c>
      <c r="U76" s="1">
        <f t="shared" ref="U76:AE76" si="80">SUM(U64:U75)</f>
        <v>166</v>
      </c>
      <c r="V76" s="1">
        <f t="shared" si="80"/>
        <v>1</v>
      </c>
      <c r="W76" s="1">
        <f t="shared" si="80"/>
        <v>1</v>
      </c>
      <c r="X76" s="1">
        <f t="shared" si="80"/>
        <v>11</v>
      </c>
      <c r="Y76" s="1">
        <f t="shared" si="80"/>
        <v>0</v>
      </c>
      <c r="Z76" s="1">
        <f t="shared" si="80"/>
        <v>179</v>
      </c>
      <c r="AA76" s="1">
        <f t="shared" si="80"/>
        <v>0</v>
      </c>
      <c r="AB76" s="1">
        <f t="shared" si="80"/>
        <v>0</v>
      </c>
      <c r="AC76" s="1">
        <f t="shared" si="80"/>
        <v>19</v>
      </c>
      <c r="AD76" s="1">
        <f t="shared" si="80"/>
        <v>0</v>
      </c>
      <c r="AE76" s="1">
        <f t="shared" si="80"/>
        <v>198</v>
      </c>
      <c r="AF76" s="1">
        <f t="shared" ref="AF76:BS76" si="81">SUM(AF64:AF75)</f>
        <v>4</v>
      </c>
      <c r="AG76" s="1">
        <f t="shared" si="81"/>
        <v>2</v>
      </c>
      <c r="AH76" s="1">
        <f t="shared" si="81"/>
        <v>0</v>
      </c>
      <c r="AI76" s="1">
        <f t="shared" si="81"/>
        <v>0</v>
      </c>
      <c r="AJ76" s="1">
        <f t="shared" si="81"/>
        <v>204</v>
      </c>
      <c r="AK76" s="1">
        <f t="shared" si="81"/>
        <v>1</v>
      </c>
      <c r="AL76" s="1">
        <f t="shared" si="81"/>
        <v>3</v>
      </c>
      <c r="AM76" s="1">
        <f t="shared" si="81"/>
        <v>9</v>
      </c>
      <c r="AN76" s="1">
        <f t="shared" si="81"/>
        <v>1</v>
      </c>
      <c r="AO76" s="1">
        <f t="shared" si="81"/>
        <v>218</v>
      </c>
      <c r="AP76" s="1">
        <f t="shared" si="81"/>
        <v>1</v>
      </c>
      <c r="AQ76" s="1">
        <f t="shared" si="81"/>
        <v>3</v>
      </c>
      <c r="AR76" s="1">
        <f t="shared" si="81"/>
        <v>69</v>
      </c>
      <c r="AS76" s="1">
        <f t="shared" si="81"/>
        <v>1</v>
      </c>
      <c r="AT76" s="1">
        <f t="shared" si="81"/>
        <v>292</v>
      </c>
      <c r="AU76" s="1">
        <f t="shared" si="81"/>
        <v>0</v>
      </c>
      <c r="AV76" s="1">
        <f t="shared" si="81"/>
        <v>0</v>
      </c>
      <c r="AW76" s="1">
        <f t="shared" si="81"/>
        <v>0</v>
      </c>
      <c r="AX76" s="1">
        <f t="shared" si="81"/>
        <v>0</v>
      </c>
      <c r="AY76" s="1">
        <f t="shared" si="81"/>
        <v>292</v>
      </c>
      <c r="AZ76" s="1">
        <f t="shared" si="81"/>
        <v>0</v>
      </c>
      <c r="BA76" s="1">
        <f t="shared" si="81"/>
        <v>0</v>
      </c>
      <c r="BB76" s="1">
        <f t="shared" si="81"/>
        <v>0</v>
      </c>
      <c r="BC76" s="1">
        <f t="shared" si="81"/>
        <v>0</v>
      </c>
      <c r="BD76" s="1">
        <f t="shared" si="81"/>
        <v>292</v>
      </c>
      <c r="BE76" s="1">
        <f t="shared" si="81"/>
        <v>0</v>
      </c>
      <c r="BF76" s="1">
        <f t="shared" si="81"/>
        <v>0</v>
      </c>
      <c r="BG76" s="1">
        <f t="shared" si="81"/>
        <v>0</v>
      </c>
      <c r="BH76" s="1">
        <f t="shared" si="81"/>
        <v>0</v>
      </c>
      <c r="BI76" s="1">
        <f t="shared" si="81"/>
        <v>292</v>
      </c>
      <c r="BJ76" s="1">
        <f t="shared" si="81"/>
        <v>0</v>
      </c>
      <c r="BK76" s="1">
        <f t="shared" si="81"/>
        <v>0</v>
      </c>
      <c r="BL76" s="1">
        <f t="shared" si="81"/>
        <v>0</v>
      </c>
      <c r="BM76" s="1">
        <f t="shared" si="81"/>
        <v>0</v>
      </c>
      <c r="BN76" s="1">
        <f t="shared" si="81"/>
        <v>292</v>
      </c>
      <c r="BO76" s="1">
        <f t="shared" si="81"/>
        <v>0</v>
      </c>
      <c r="BP76" s="1">
        <f t="shared" si="81"/>
        <v>0</v>
      </c>
      <c r="BQ76" s="1">
        <f t="shared" si="81"/>
        <v>0</v>
      </c>
      <c r="BR76" s="1">
        <f t="shared" si="81"/>
        <v>0</v>
      </c>
      <c r="BS76" s="1">
        <f t="shared" si="81"/>
        <v>292</v>
      </c>
    </row>
    <row r="77" spans="1:71" x14ac:dyDescent="0.25">
      <c r="A77" s="1"/>
      <c r="B77" s="1" t="s">
        <v>244</v>
      </c>
      <c r="C77" s="1">
        <f>COUNT(C65:C75)</f>
        <v>11</v>
      </c>
      <c r="D77" s="1"/>
      <c r="E77" s="1">
        <f>SUM(E64:E75)</f>
        <v>355</v>
      </c>
      <c r="F77" s="1">
        <f>SUM(F64:F75)</f>
        <v>366</v>
      </c>
      <c r="G77" s="2">
        <f>$BS76/F77</f>
        <v>0.79781420765027322</v>
      </c>
      <c r="H77" s="79">
        <f>SUM(H64:H75)</f>
        <v>158</v>
      </c>
      <c r="I77" s="79">
        <f>SUM(I64:I75)</f>
        <v>168</v>
      </c>
      <c r="J77" s="79">
        <f>SUM(J64:J75)</f>
        <v>10</v>
      </c>
      <c r="K77" s="1"/>
      <c r="L77" s="1"/>
      <c r="M77" s="1"/>
      <c r="N77" s="1"/>
      <c r="O77" s="1"/>
      <c r="P77" s="2">
        <f>P76/F77</f>
        <v>0.43169398907103823</v>
      </c>
      <c r="Q77" s="1"/>
      <c r="R77" s="1">
        <f>M76+R76</f>
        <v>1</v>
      </c>
      <c r="S77" s="1">
        <f>N76+S76</f>
        <v>6</v>
      </c>
      <c r="T77" s="1">
        <f>O76+T76</f>
        <v>0</v>
      </c>
      <c r="U77" s="2">
        <f>U76/F77</f>
        <v>0.45355191256830601</v>
      </c>
      <c r="V77" s="1"/>
      <c r="W77" s="1">
        <f>R77+W76</f>
        <v>2</v>
      </c>
      <c r="X77" s="1">
        <f>S77+X76</f>
        <v>17</v>
      </c>
      <c r="Y77" s="1">
        <f>T77+Y76</f>
        <v>0</v>
      </c>
      <c r="Z77" s="2">
        <f>Z76/F77</f>
        <v>0.48907103825136611</v>
      </c>
      <c r="AA77" s="1"/>
      <c r="AB77" s="1">
        <f>W77+AB76</f>
        <v>2</v>
      </c>
      <c r="AC77" s="1">
        <f>X77+AC76</f>
        <v>36</v>
      </c>
      <c r="AD77" s="1">
        <f>Y77+AD76</f>
        <v>0</v>
      </c>
      <c r="AE77" s="2">
        <f>AE76/F77</f>
        <v>0.54098360655737709</v>
      </c>
      <c r="AF77" s="1"/>
      <c r="AG77" s="1">
        <f>AB77+AG76</f>
        <v>4</v>
      </c>
      <c r="AH77" s="1">
        <f>AC77+AH76</f>
        <v>36</v>
      </c>
      <c r="AI77" s="1">
        <f>AD77+AI76</f>
        <v>0</v>
      </c>
      <c r="AJ77" s="2">
        <f>AJ76/F77</f>
        <v>0.55737704918032782</v>
      </c>
      <c r="AK77" s="1"/>
      <c r="AL77" s="1">
        <f>AG77+AL76</f>
        <v>7</v>
      </c>
      <c r="AM77" s="1">
        <f>AH77+AM76</f>
        <v>45</v>
      </c>
      <c r="AN77" s="1">
        <f>AI77+AN76</f>
        <v>1</v>
      </c>
      <c r="AO77" s="2">
        <f>AO76/F77</f>
        <v>0.59562841530054644</v>
      </c>
      <c r="AP77" s="1"/>
      <c r="AQ77" s="1">
        <f>AL77+AQ76</f>
        <v>10</v>
      </c>
      <c r="AR77" s="1">
        <f>AM77+AR76</f>
        <v>114</v>
      </c>
      <c r="AS77" s="1">
        <f>AN77+AS76</f>
        <v>2</v>
      </c>
      <c r="AT77" s="2">
        <f>AT76/F77</f>
        <v>0.79781420765027322</v>
      </c>
      <c r="AU77" s="1"/>
      <c r="AV77" s="1">
        <f>AQ77+AV76</f>
        <v>10</v>
      </c>
      <c r="AW77" s="1">
        <f>AR77+AW76</f>
        <v>114</v>
      </c>
      <c r="AX77" s="1">
        <f>AS77+AX76</f>
        <v>2</v>
      </c>
      <c r="AY77" s="2">
        <f>AY76/F77</f>
        <v>0.79781420765027322</v>
      </c>
      <c r="AZ77" s="1"/>
      <c r="BA77" s="1">
        <f>AV77+BA76</f>
        <v>10</v>
      </c>
      <c r="BB77" s="1">
        <f>AW77+BB76</f>
        <v>114</v>
      </c>
      <c r="BC77" s="1">
        <f>AX77+BC76</f>
        <v>2</v>
      </c>
      <c r="BD77" s="2">
        <f>BD76/F77</f>
        <v>0.79781420765027322</v>
      </c>
      <c r="BE77" s="1"/>
      <c r="BF77" s="1">
        <f>BA77+BF76</f>
        <v>10</v>
      </c>
      <c r="BG77" s="1">
        <f>BB77+BG76</f>
        <v>114</v>
      </c>
      <c r="BH77" s="1">
        <f>BC77+BH76</f>
        <v>2</v>
      </c>
      <c r="BI77" s="2">
        <f>BI76/F77</f>
        <v>0.79781420765027322</v>
      </c>
      <c r="BJ77" s="1"/>
      <c r="BK77" s="1">
        <f>BF77+BK76</f>
        <v>10</v>
      </c>
      <c r="BL77" s="1">
        <f>BG77+BL76</f>
        <v>114</v>
      </c>
      <c r="BM77" s="1">
        <f>BH77+BM76</f>
        <v>2</v>
      </c>
      <c r="BN77" s="2">
        <f>BN76/F77</f>
        <v>0.79781420765027322</v>
      </c>
      <c r="BO77" s="1"/>
      <c r="BP77" s="1">
        <f>BK77+BP76</f>
        <v>10</v>
      </c>
      <c r="BQ77" s="1">
        <f>BL77+BQ76</f>
        <v>114</v>
      </c>
      <c r="BR77" s="1">
        <f>BM77+BR76</f>
        <v>2</v>
      </c>
      <c r="BS77" s="2">
        <f>BS76/F77</f>
        <v>0.79781420765027322</v>
      </c>
    </row>
    <row r="79" spans="1:71" x14ac:dyDescent="0.25">
      <c r="A79" s="20" t="s">
        <v>164</v>
      </c>
      <c r="B79" s="1"/>
      <c r="C79" s="1"/>
      <c r="D79" s="1"/>
      <c r="E79" s="16"/>
      <c r="F79" s="1"/>
      <c r="G79" s="2"/>
      <c r="H79" s="79"/>
      <c r="I79" s="79"/>
      <c r="J79" s="89"/>
      <c r="K79" s="9"/>
      <c r="L79" s="9"/>
      <c r="M79" s="9"/>
      <c r="N79" s="9"/>
      <c r="O79" s="9"/>
      <c r="P79" s="79">
        <f>+H79</f>
        <v>0</v>
      </c>
      <c r="Q79" s="9"/>
      <c r="R79" s="9"/>
      <c r="S79" s="9"/>
      <c r="T79" s="9"/>
      <c r="U79" s="1">
        <f>SUM(P79:T79)</f>
        <v>0</v>
      </c>
      <c r="V79" s="9"/>
      <c r="W79" s="9"/>
      <c r="X79" s="9"/>
      <c r="Y79" s="9"/>
      <c r="Z79" s="1">
        <f>SUM(U79:Y79)</f>
        <v>0</v>
      </c>
      <c r="AA79" s="9"/>
      <c r="AB79" s="9"/>
      <c r="AC79" s="9"/>
      <c r="AD79" s="9"/>
      <c r="AE79" s="1">
        <f>SUM(Z79:AD79)</f>
        <v>0</v>
      </c>
      <c r="AF79" s="9"/>
      <c r="AG79" s="9"/>
      <c r="AH79" s="9"/>
      <c r="AI79" s="9"/>
      <c r="AJ79" s="1">
        <f>SUM(AE79:AI79)</f>
        <v>0</v>
      </c>
      <c r="AK79" s="9"/>
      <c r="AL79" s="9"/>
      <c r="AM79" s="9"/>
      <c r="AN79" s="9"/>
      <c r="AO79" s="1">
        <f>SUM(AJ79:AN79)</f>
        <v>0</v>
      </c>
      <c r="AP79" s="9"/>
      <c r="AQ79" s="9"/>
      <c r="AR79" s="9"/>
      <c r="AS79" s="9"/>
      <c r="AT79" s="1">
        <f>SUM(AO79:AS79)</f>
        <v>0</v>
      </c>
      <c r="AU79" s="9"/>
      <c r="AV79" s="9"/>
      <c r="AW79" s="9"/>
      <c r="AX79" s="9"/>
      <c r="AY79" s="1">
        <f>SUM(AT79:AX79)</f>
        <v>0</v>
      </c>
      <c r="AZ79" s="9"/>
      <c r="BA79" s="9"/>
      <c r="BB79" s="9"/>
      <c r="BC79" s="9"/>
      <c r="BD79" s="1">
        <f>SUM(AY79:BC79)</f>
        <v>0</v>
      </c>
      <c r="BE79" s="9"/>
      <c r="BF79" s="9"/>
      <c r="BG79" s="9"/>
      <c r="BH79" s="9"/>
      <c r="BI79" s="1">
        <f>SUM(BD79:BH79)</f>
        <v>0</v>
      </c>
      <c r="BJ79" s="9"/>
      <c r="BK79" s="9"/>
      <c r="BL79" s="9"/>
      <c r="BM79" s="9"/>
      <c r="BN79" s="1">
        <f>SUM(BI79:BM79)</f>
        <v>0</v>
      </c>
      <c r="BO79" s="9"/>
      <c r="BP79" s="9"/>
      <c r="BQ79" s="9"/>
      <c r="BR79" s="9"/>
      <c r="BS79" s="1">
        <f>SUM(BN79:BR79)</f>
        <v>0</v>
      </c>
    </row>
    <row r="80" spans="1:71" s="170" customFormat="1" x14ac:dyDescent="0.25">
      <c r="A80" s="160"/>
      <c r="B80" s="161" t="s">
        <v>166</v>
      </c>
      <c r="C80" s="162">
        <v>10</v>
      </c>
      <c r="D80" s="162">
        <v>10010</v>
      </c>
      <c r="E80" s="174">
        <v>40</v>
      </c>
      <c r="F80" s="161">
        <f>IF(B80="MAL",E80,IF(E80&gt;=11,E80+variables!$B$1,11))</f>
        <v>41</v>
      </c>
      <c r="G80" s="171">
        <f>$BS80/F80</f>
        <v>0.97560975609756095</v>
      </c>
      <c r="H80" s="169">
        <v>37</v>
      </c>
      <c r="I80" s="169">
        <f>+H80+J80</f>
        <v>40</v>
      </c>
      <c r="J80" s="166">
        <v>3</v>
      </c>
      <c r="K80" s="168">
        <v>2021</v>
      </c>
      <c r="L80" s="168">
        <v>2021</v>
      </c>
      <c r="M80" s="168"/>
      <c r="N80" s="168"/>
      <c r="O80" s="168"/>
      <c r="P80" s="169">
        <f>SUM(M80:O80)+H80</f>
        <v>37</v>
      </c>
      <c r="Q80" s="168"/>
      <c r="R80" s="168"/>
      <c r="S80" s="168"/>
      <c r="T80" s="168"/>
      <c r="U80" s="161">
        <f>SUM(P80:T80)</f>
        <v>37</v>
      </c>
      <c r="V80" s="168"/>
      <c r="W80" s="168">
        <v>3</v>
      </c>
      <c r="X80" s="168"/>
      <c r="Y80" s="168"/>
      <c r="Z80" s="161">
        <f>SUM(U80:Y80)</f>
        <v>40</v>
      </c>
      <c r="AA80" s="168"/>
      <c r="AB80" s="168"/>
      <c r="AC80" s="168"/>
      <c r="AD80" s="168"/>
      <c r="AE80" s="161">
        <f>SUM(Z80:AD80)</f>
        <v>40</v>
      </c>
      <c r="AF80" s="168"/>
      <c r="AG80" s="168"/>
      <c r="AH80" s="168"/>
      <c r="AI80" s="168"/>
      <c r="AJ80" s="161">
        <f>SUM(AE80:AI80)</f>
        <v>40</v>
      </c>
      <c r="AK80" s="168"/>
      <c r="AL80" s="168"/>
      <c r="AM80" s="168"/>
      <c r="AN80" s="168"/>
      <c r="AO80" s="161">
        <f>SUM(AJ80:AN80)</f>
        <v>40</v>
      </c>
      <c r="AP80" s="168"/>
      <c r="AQ80" s="168"/>
      <c r="AR80" s="168"/>
      <c r="AS80" s="168"/>
      <c r="AT80" s="161">
        <f>SUM(AO80:AS80)</f>
        <v>40</v>
      </c>
      <c r="AU80" s="168"/>
      <c r="AV80" s="168"/>
      <c r="AW80" s="168"/>
      <c r="AX80" s="168"/>
      <c r="AY80" s="161">
        <f>SUM(AT80:AX80)</f>
        <v>40</v>
      </c>
      <c r="AZ80" s="168"/>
      <c r="BA80" s="168"/>
      <c r="BB80" s="168"/>
      <c r="BC80" s="168"/>
      <c r="BD80" s="161">
        <f>SUM(AY80:BC80)</f>
        <v>40</v>
      </c>
      <c r="BE80" s="168"/>
      <c r="BF80" s="168"/>
      <c r="BG80" s="168"/>
      <c r="BH80" s="168"/>
      <c r="BI80" s="161">
        <f>SUM(BD80:BH80)</f>
        <v>40</v>
      </c>
      <c r="BJ80" s="168"/>
      <c r="BK80" s="168"/>
      <c r="BL80" s="168"/>
      <c r="BM80" s="168"/>
      <c r="BN80" s="161">
        <f>SUM(BI80:BM80)</f>
        <v>40</v>
      </c>
      <c r="BO80" s="168"/>
      <c r="BP80" s="168"/>
      <c r="BQ80" s="168"/>
      <c r="BR80" s="168"/>
      <c r="BS80" s="161">
        <f>SUM(BN80:BR80)</f>
        <v>40</v>
      </c>
    </row>
    <row r="81" spans="1:71" x14ac:dyDescent="0.25">
      <c r="A81" s="20"/>
      <c r="B81" s="17" t="s">
        <v>293</v>
      </c>
      <c r="C81" s="12">
        <v>11</v>
      </c>
      <c r="D81" s="12">
        <v>1548</v>
      </c>
      <c r="E81" s="48">
        <v>34</v>
      </c>
      <c r="F81" s="1">
        <f>IF(B81="MAL",E81,IF(E81&gt;=11,E81+variables!$B$1,11))</f>
        <v>35</v>
      </c>
      <c r="G81" s="2">
        <f>$BS81/F81</f>
        <v>0.88571428571428568</v>
      </c>
      <c r="H81" s="79">
        <v>24</v>
      </c>
      <c r="I81" s="79">
        <f>+H81+J81</f>
        <v>24</v>
      </c>
      <c r="J81" s="89"/>
      <c r="K81" s="9">
        <v>2021</v>
      </c>
      <c r="L81" s="9">
        <v>2021</v>
      </c>
      <c r="M81" s="9"/>
      <c r="N81" s="9"/>
      <c r="O81" s="9"/>
      <c r="P81" s="79">
        <f>SUM(M81:O81)+H81</f>
        <v>24</v>
      </c>
      <c r="Q81" s="9"/>
      <c r="R81" s="9"/>
      <c r="S81" s="9"/>
      <c r="T81" s="9"/>
      <c r="U81" s="1">
        <f>SUM(P81:T81)</f>
        <v>24</v>
      </c>
      <c r="V81" s="9"/>
      <c r="W81" s="9"/>
      <c r="X81" s="9"/>
      <c r="Y81" s="9"/>
      <c r="Z81" s="1">
        <f>SUM(U81:Y81)</f>
        <v>24</v>
      </c>
      <c r="AA81" s="9"/>
      <c r="AB81" s="9"/>
      <c r="AC81" s="9"/>
      <c r="AD81" s="9"/>
      <c r="AE81" s="1">
        <f>SUM(Z81:AD81)</f>
        <v>24</v>
      </c>
      <c r="AF81" s="9"/>
      <c r="AG81" s="9"/>
      <c r="AH81" s="9">
        <v>7</v>
      </c>
      <c r="AI81" s="9"/>
      <c r="AJ81" s="1">
        <f>SUM(AE81:AI81)</f>
        <v>31</v>
      </c>
      <c r="AK81" s="9"/>
      <c r="AL81" s="9"/>
      <c r="AM81" s="9"/>
      <c r="AN81" s="9"/>
      <c r="AO81" s="1">
        <f>SUM(AJ81:AN81)</f>
        <v>31</v>
      </c>
      <c r="AP81" s="9"/>
      <c r="AQ81" s="9"/>
      <c r="AR81" s="9"/>
      <c r="AS81" s="9"/>
      <c r="AT81" s="1">
        <f>SUM(AO81:AS81)</f>
        <v>31</v>
      </c>
      <c r="AU81" s="9"/>
      <c r="AV81" s="9"/>
      <c r="AW81" s="9"/>
      <c r="AX81" s="9"/>
      <c r="AY81" s="1">
        <f>SUM(AT81:AX81)</f>
        <v>31</v>
      </c>
      <c r="AZ81" s="9"/>
      <c r="BA81" s="9"/>
      <c r="BB81" s="9"/>
      <c r="BC81" s="9"/>
      <c r="BD81" s="1">
        <f>SUM(AY81:BC81)</f>
        <v>31</v>
      </c>
      <c r="BE81" s="9"/>
      <c r="BF81" s="9"/>
      <c r="BG81" s="9"/>
      <c r="BH81" s="9"/>
      <c r="BI81" s="1">
        <f>SUM(BD81:BH81)</f>
        <v>31</v>
      </c>
      <c r="BJ81" s="9"/>
      <c r="BK81" s="9"/>
      <c r="BL81" s="9"/>
      <c r="BM81" s="9"/>
      <c r="BN81" s="1">
        <f>SUM(BI81:BM81)</f>
        <v>31</v>
      </c>
      <c r="BO81" s="9"/>
      <c r="BP81" s="9"/>
      <c r="BQ81" s="9"/>
      <c r="BR81" s="9"/>
      <c r="BS81" s="1">
        <f>SUM(BN81:BR81)</f>
        <v>31</v>
      </c>
    </row>
    <row r="82" spans="1:71" s="170" customFormat="1" x14ac:dyDescent="0.25">
      <c r="A82" s="160"/>
      <c r="B82" s="161" t="s">
        <v>65</v>
      </c>
      <c r="C82" s="162">
        <v>24</v>
      </c>
      <c r="D82" s="162">
        <v>3831</v>
      </c>
      <c r="E82" s="174">
        <v>11</v>
      </c>
      <c r="F82" s="161">
        <f>IF(B82="MAL",E82,IF(E82&gt;=11,E82+variables!$B$1,11))</f>
        <v>12</v>
      </c>
      <c r="G82" s="171">
        <f>$BS82/F82</f>
        <v>0.33333333333333331</v>
      </c>
      <c r="H82" s="169">
        <v>4</v>
      </c>
      <c r="I82" s="169">
        <f>+H82+J82</f>
        <v>4</v>
      </c>
      <c r="J82" s="166"/>
      <c r="K82" s="168">
        <v>2021</v>
      </c>
      <c r="L82" s="168">
        <v>2021</v>
      </c>
      <c r="M82" s="168"/>
      <c r="N82" s="168"/>
      <c r="O82" s="168"/>
      <c r="P82" s="169">
        <f>SUM(M82:O82)+H82</f>
        <v>4</v>
      </c>
      <c r="Q82" s="168"/>
      <c r="R82" s="168"/>
      <c r="S82" s="168"/>
      <c r="T82" s="168"/>
      <c r="U82" s="161">
        <f>SUM(P82:T82)</f>
        <v>4</v>
      </c>
      <c r="V82" s="168"/>
      <c r="W82" s="168"/>
      <c r="X82" s="168"/>
      <c r="Y82" s="168"/>
      <c r="Z82" s="161">
        <f>SUM(U82:Y82)</f>
        <v>4</v>
      </c>
      <c r="AA82" s="168"/>
      <c r="AB82" s="168"/>
      <c r="AC82" s="168"/>
      <c r="AD82" s="168"/>
      <c r="AE82" s="161">
        <f>SUM(Z82:AD82)</f>
        <v>4</v>
      </c>
      <c r="AF82" s="168"/>
      <c r="AG82" s="168"/>
      <c r="AH82" s="168"/>
      <c r="AI82" s="168"/>
      <c r="AJ82" s="161">
        <f>SUM(AE82:AI82)</f>
        <v>4</v>
      </c>
      <c r="AK82" s="168"/>
      <c r="AL82" s="168"/>
      <c r="AM82" s="168"/>
      <c r="AN82" s="168"/>
      <c r="AO82" s="161">
        <f>SUM(AJ82:AN82)</f>
        <v>4</v>
      </c>
      <c r="AP82" s="168"/>
      <c r="AQ82" s="168"/>
      <c r="AR82" s="168"/>
      <c r="AS82" s="168"/>
      <c r="AT82" s="161">
        <f>SUM(AO82:AS82)</f>
        <v>4</v>
      </c>
      <c r="AU82" s="168"/>
      <c r="AV82" s="168"/>
      <c r="AW82" s="168"/>
      <c r="AX82" s="168"/>
      <c r="AY82" s="161">
        <f>SUM(AT82:AX82)</f>
        <v>4</v>
      </c>
      <c r="AZ82" s="168"/>
      <c r="BA82" s="168"/>
      <c r="BB82" s="168"/>
      <c r="BC82" s="168"/>
      <c r="BD82" s="161">
        <f>SUM(AY82:BC82)</f>
        <v>4</v>
      </c>
      <c r="BE82" s="168"/>
      <c r="BF82" s="168"/>
      <c r="BG82" s="168"/>
      <c r="BH82" s="168"/>
      <c r="BI82" s="161">
        <f>SUM(BD82:BH82)</f>
        <v>4</v>
      </c>
      <c r="BJ82" s="168"/>
      <c r="BK82" s="168"/>
      <c r="BL82" s="168"/>
      <c r="BM82" s="168"/>
      <c r="BN82" s="161">
        <f>SUM(BI82:BM82)</f>
        <v>4</v>
      </c>
      <c r="BO82" s="168"/>
      <c r="BP82" s="168"/>
      <c r="BQ82" s="168"/>
      <c r="BR82" s="168"/>
      <c r="BS82" s="161">
        <f>SUM(BN82:BR82)</f>
        <v>4</v>
      </c>
    </row>
    <row r="83" spans="1:71" x14ac:dyDescent="0.25">
      <c r="A83" s="1"/>
      <c r="B83" s="4"/>
      <c r="C83" s="4"/>
      <c r="D83" s="4"/>
      <c r="E83" s="4"/>
      <c r="F83" s="4"/>
      <c r="G83" s="4"/>
      <c r="H83" s="84"/>
      <c r="I83" s="84"/>
      <c r="J83" s="84"/>
      <c r="K83" s="4"/>
      <c r="L83" s="4"/>
      <c r="M83" s="4">
        <f>SUM(M80:M82)</f>
        <v>0</v>
      </c>
      <c r="N83" s="4">
        <f>SUM(N80:N82)</f>
        <v>0</v>
      </c>
      <c r="O83" s="4">
        <f>SUM(O80:O82)</f>
        <v>0</v>
      </c>
      <c r="P83" s="84">
        <f t="shared" ref="P83:AU83" si="82">SUM(P79:P82)</f>
        <v>65</v>
      </c>
      <c r="Q83" s="84">
        <f t="shared" si="82"/>
        <v>0</v>
      </c>
      <c r="R83" s="84">
        <f t="shared" si="82"/>
        <v>0</v>
      </c>
      <c r="S83" s="84">
        <f t="shared" si="82"/>
        <v>0</v>
      </c>
      <c r="T83" s="84">
        <f t="shared" si="82"/>
        <v>0</v>
      </c>
      <c r="U83" s="84">
        <f t="shared" si="82"/>
        <v>65</v>
      </c>
      <c r="V83" s="84">
        <f t="shared" si="82"/>
        <v>0</v>
      </c>
      <c r="W83" s="84">
        <f t="shared" si="82"/>
        <v>3</v>
      </c>
      <c r="X83" s="84">
        <f t="shared" si="82"/>
        <v>0</v>
      </c>
      <c r="Y83" s="84">
        <f t="shared" si="82"/>
        <v>0</v>
      </c>
      <c r="Z83" s="84">
        <f t="shared" si="82"/>
        <v>68</v>
      </c>
      <c r="AA83" s="84">
        <f t="shared" si="82"/>
        <v>0</v>
      </c>
      <c r="AB83" s="84">
        <f t="shared" si="82"/>
        <v>0</v>
      </c>
      <c r="AC83" s="84">
        <f t="shared" si="82"/>
        <v>0</v>
      </c>
      <c r="AD83" s="84">
        <f t="shared" si="82"/>
        <v>0</v>
      </c>
      <c r="AE83" s="84">
        <f t="shared" si="82"/>
        <v>68</v>
      </c>
      <c r="AF83" s="84">
        <f t="shared" si="82"/>
        <v>0</v>
      </c>
      <c r="AG83" s="84">
        <f t="shared" si="82"/>
        <v>0</v>
      </c>
      <c r="AH83" s="84">
        <f t="shared" si="82"/>
        <v>7</v>
      </c>
      <c r="AI83" s="84">
        <f t="shared" si="82"/>
        <v>0</v>
      </c>
      <c r="AJ83" s="84">
        <f t="shared" si="82"/>
        <v>75</v>
      </c>
      <c r="AK83" s="84">
        <f t="shared" si="82"/>
        <v>0</v>
      </c>
      <c r="AL83" s="84">
        <f t="shared" si="82"/>
        <v>0</v>
      </c>
      <c r="AM83" s="84">
        <f t="shared" si="82"/>
        <v>0</v>
      </c>
      <c r="AN83" s="84">
        <f t="shared" si="82"/>
        <v>0</v>
      </c>
      <c r="AO83" s="84">
        <f t="shared" si="82"/>
        <v>75</v>
      </c>
      <c r="AP83" s="84">
        <f t="shared" si="82"/>
        <v>0</v>
      </c>
      <c r="AQ83" s="84">
        <f t="shared" si="82"/>
        <v>0</v>
      </c>
      <c r="AR83" s="84">
        <f t="shared" si="82"/>
        <v>0</v>
      </c>
      <c r="AS83" s="84">
        <f t="shared" si="82"/>
        <v>0</v>
      </c>
      <c r="AT83" s="84">
        <f t="shared" si="82"/>
        <v>75</v>
      </c>
      <c r="AU83" s="84">
        <f t="shared" si="82"/>
        <v>0</v>
      </c>
      <c r="AV83" s="84">
        <f t="shared" ref="AV83:BS83" si="83">SUM(AV79:AV82)</f>
        <v>0</v>
      </c>
      <c r="AW83" s="84">
        <f t="shared" si="83"/>
        <v>0</v>
      </c>
      <c r="AX83" s="84">
        <f t="shared" si="83"/>
        <v>0</v>
      </c>
      <c r="AY83" s="84">
        <f t="shared" si="83"/>
        <v>75</v>
      </c>
      <c r="AZ83" s="84">
        <f t="shared" si="83"/>
        <v>0</v>
      </c>
      <c r="BA83" s="84">
        <f t="shared" si="83"/>
        <v>0</v>
      </c>
      <c r="BB83" s="84">
        <f t="shared" si="83"/>
        <v>0</v>
      </c>
      <c r="BC83" s="84">
        <f t="shared" si="83"/>
        <v>0</v>
      </c>
      <c r="BD83" s="84">
        <f t="shared" si="83"/>
        <v>75</v>
      </c>
      <c r="BE83" s="84">
        <f t="shared" si="83"/>
        <v>0</v>
      </c>
      <c r="BF83" s="84">
        <f t="shared" si="83"/>
        <v>0</v>
      </c>
      <c r="BG83" s="84">
        <f t="shared" si="83"/>
        <v>0</v>
      </c>
      <c r="BH83" s="84">
        <f t="shared" si="83"/>
        <v>0</v>
      </c>
      <c r="BI83" s="84">
        <f t="shared" si="83"/>
        <v>75</v>
      </c>
      <c r="BJ83" s="84">
        <f t="shared" si="83"/>
        <v>0</v>
      </c>
      <c r="BK83" s="84">
        <f t="shared" si="83"/>
        <v>0</v>
      </c>
      <c r="BL83" s="84">
        <f t="shared" si="83"/>
        <v>0</v>
      </c>
      <c r="BM83" s="84">
        <f t="shared" si="83"/>
        <v>0</v>
      </c>
      <c r="BN83" s="84">
        <f t="shared" si="83"/>
        <v>75</v>
      </c>
      <c r="BO83" s="84">
        <f t="shared" si="83"/>
        <v>0</v>
      </c>
      <c r="BP83" s="84">
        <f t="shared" si="83"/>
        <v>0</v>
      </c>
      <c r="BQ83" s="84">
        <f t="shared" si="83"/>
        <v>0</v>
      </c>
      <c r="BR83" s="84">
        <f t="shared" si="83"/>
        <v>0</v>
      </c>
      <c r="BS83" s="84">
        <f t="shared" si="83"/>
        <v>75</v>
      </c>
    </row>
    <row r="84" spans="1:71" x14ac:dyDescent="0.25">
      <c r="A84" s="1"/>
      <c r="B84" s="1" t="s">
        <v>244</v>
      </c>
      <c r="C84" s="1">
        <f>COUNT(C80:C82)</f>
        <v>3</v>
      </c>
      <c r="D84" s="1"/>
      <c r="E84" s="1">
        <f>SUM(E79:E82)</f>
        <v>85</v>
      </c>
      <c r="F84" s="1">
        <f>SUM(F79:F82)</f>
        <v>88</v>
      </c>
      <c r="G84" s="2">
        <f>$BS83/F84</f>
        <v>0.85227272727272729</v>
      </c>
      <c r="H84" s="79">
        <f>SUM(H79:H82)</f>
        <v>65</v>
      </c>
      <c r="I84" s="79">
        <f>SUM(I79:I82)</f>
        <v>68</v>
      </c>
      <c r="J84" s="79">
        <f>SUM(J79:J82)</f>
        <v>3</v>
      </c>
      <c r="K84" s="1"/>
      <c r="L84" s="1"/>
      <c r="M84" s="1"/>
      <c r="N84" s="1"/>
      <c r="O84" s="1"/>
      <c r="P84" s="2">
        <f>P83/F84</f>
        <v>0.73863636363636365</v>
      </c>
      <c r="Q84" s="1"/>
      <c r="R84" s="1">
        <f>M83+R83</f>
        <v>0</v>
      </c>
      <c r="S84" s="1">
        <f>N83+S83</f>
        <v>0</v>
      </c>
      <c r="T84" s="1">
        <f>O83+T83</f>
        <v>0</v>
      </c>
      <c r="U84" s="2">
        <f>U83/F84</f>
        <v>0.73863636363636365</v>
      </c>
      <c r="V84" s="1"/>
      <c r="W84" s="1">
        <f>R84+W83</f>
        <v>3</v>
      </c>
      <c r="X84" s="1">
        <f>S84+X83</f>
        <v>0</v>
      </c>
      <c r="Y84" s="1">
        <f>T84+Y83</f>
        <v>0</v>
      </c>
      <c r="Z84" s="2">
        <f>Z83/F84</f>
        <v>0.77272727272727271</v>
      </c>
      <c r="AA84" s="1"/>
      <c r="AB84" s="1">
        <f>W84+AB83</f>
        <v>3</v>
      </c>
      <c r="AC84" s="1">
        <f>X84+AC83</f>
        <v>0</v>
      </c>
      <c r="AD84" s="1">
        <f>Y84+AD83</f>
        <v>0</v>
      </c>
      <c r="AE84" s="2">
        <f>AE83/F84</f>
        <v>0.77272727272727271</v>
      </c>
      <c r="AF84" s="1"/>
      <c r="AG84" s="1">
        <f>AB84+AG83</f>
        <v>3</v>
      </c>
      <c r="AH84" s="1">
        <f>AC84+AH83</f>
        <v>7</v>
      </c>
      <c r="AI84" s="1">
        <f>AD84+AI83</f>
        <v>0</v>
      </c>
      <c r="AJ84" s="2">
        <f>AJ83/F84</f>
        <v>0.85227272727272729</v>
      </c>
      <c r="AK84" s="1"/>
      <c r="AL84" s="1">
        <f>AG84+AL83</f>
        <v>3</v>
      </c>
      <c r="AM84" s="1">
        <f>AH84+AM83</f>
        <v>7</v>
      </c>
      <c r="AN84" s="1">
        <f>AI84+AN83</f>
        <v>0</v>
      </c>
      <c r="AO84" s="2">
        <f>AO83/F84</f>
        <v>0.85227272727272729</v>
      </c>
      <c r="AP84" s="1"/>
      <c r="AQ84" s="1">
        <f>AL84+AQ83</f>
        <v>3</v>
      </c>
      <c r="AR84" s="1">
        <f>AM84+AR83</f>
        <v>7</v>
      </c>
      <c r="AS84" s="1">
        <f>AN84+AS83</f>
        <v>0</v>
      </c>
      <c r="AT84" s="2">
        <f>AT83/F84</f>
        <v>0.85227272727272729</v>
      </c>
      <c r="AU84" s="1"/>
      <c r="AV84" s="1">
        <f>AQ84+AV83</f>
        <v>3</v>
      </c>
      <c r="AW84" s="1">
        <f>AR84+AW83</f>
        <v>7</v>
      </c>
      <c r="AX84" s="1">
        <f>AS84+AX83</f>
        <v>0</v>
      </c>
      <c r="AY84" s="2">
        <f>AY83/F84</f>
        <v>0.85227272727272729</v>
      </c>
      <c r="AZ84" s="1"/>
      <c r="BA84" s="1">
        <f>AV84+BA83</f>
        <v>3</v>
      </c>
      <c r="BB84" s="1">
        <f>AW84+BB83</f>
        <v>7</v>
      </c>
      <c r="BC84" s="1">
        <f>AX84+BC83</f>
        <v>0</v>
      </c>
      <c r="BD84" s="2">
        <f>BD83/F84</f>
        <v>0.85227272727272729</v>
      </c>
      <c r="BE84" s="1"/>
      <c r="BF84" s="1">
        <f>BA84+BF83</f>
        <v>3</v>
      </c>
      <c r="BG84" s="1">
        <f>BB84+BG83</f>
        <v>7</v>
      </c>
      <c r="BH84" s="1">
        <f>BC84+BH83</f>
        <v>0</v>
      </c>
      <c r="BI84" s="2">
        <f>BI83/F84</f>
        <v>0.85227272727272729</v>
      </c>
      <c r="BJ84" s="1"/>
      <c r="BK84" s="1">
        <f>BF84+BK83</f>
        <v>3</v>
      </c>
      <c r="BL84" s="1">
        <f>BG84+BL83</f>
        <v>7</v>
      </c>
      <c r="BM84" s="1">
        <f>BH84+BM83</f>
        <v>0</v>
      </c>
      <c r="BN84" s="2">
        <f>BN83/F84</f>
        <v>0.85227272727272729</v>
      </c>
      <c r="BO84" s="1"/>
      <c r="BP84" s="1">
        <f>BK84+BP83</f>
        <v>3</v>
      </c>
      <c r="BQ84" s="1">
        <f>BL84+BQ83</f>
        <v>7</v>
      </c>
      <c r="BR84" s="1">
        <f>BM84+BR83</f>
        <v>0</v>
      </c>
      <c r="BS84" s="2">
        <f>BS83/F84</f>
        <v>0.85227272727272729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9"/>
  <sheetViews>
    <sheetView zoomScale="150" workbookViewId="0">
      <pane xSplit="12" ySplit="2" topLeftCell="AT7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27" sqref="AV27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87" customWidth="1"/>
    <col min="9" max="9" width="8" style="87" customWidth="1"/>
    <col min="10" max="10" width="5" style="87" customWidth="1"/>
    <col min="11" max="11" width="6.140625" bestFit="1" customWidth="1"/>
    <col min="12" max="12" width="9.140625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8554687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8.28515625" customWidth="1"/>
    <col min="67" max="68" width="3" customWidth="1"/>
    <col min="69" max="69" width="4.42578125" customWidth="1"/>
    <col min="70" max="70" width="3" customWidth="1"/>
    <col min="71" max="71" width="8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2.2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9</v>
      </c>
      <c r="B3" s="4"/>
      <c r="C3" s="4"/>
      <c r="D3" s="4"/>
      <c r="E3" s="35"/>
      <c r="F3" s="4"/>
      <c r="G3" s="5"/>
      <c r="H3" s="84"/>
      <c r="I3" s="84"/>
      <c r="J3" s="88"/>
      <c r="K3" s="8">
        <v>2021</v>
      </c>
      <c r="L3" s="9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25">
      <c r="A4" s="20"/>
      <c r="B4" s="23" t="s">
        <v>317</v>
      </c>
      <c r="C4" s="21">
        <v>4</v>
      </c>
      <c r="D4" s="21" t="s">
        <v>182</v>
      </c>
      <c r="E4" s="73">
        <v>22</v>
      </c>
      <c r="F4" s="1">
        <f>IF(B4="MAL",E4,IF(E4&gt;=11,E4+variables!$B$1,11))</f>
        <v>23</v>
      </c>
      <c r="G4" s="5">
        <f>$BS4/F4</f>
        <v>0.78260869565217395</v>
      </c>
      <c r="H4" s="84">
        <v>8</v>
      </c>
      <c r="I4" s="84">
        <f t="shared" ref="I4:I60" si="0">+H4+J4</f>
        <v>8</v>
      </c>
      <c r="J4" s="89"/>
      <c r="K4" s="8">
        <v>2021</v>
      </c>
      <c r="L4" s="9">
        <v>2021</v>
      </c>
      <c r="M4" s="24"/>
      <c r="N4" s="24"/>
      <c r="O4" s="24"/>
      <c r="P4" s="79">
        <f>SUM(M4:O4)+H4</f>
        <v>8</v>
      </c>
      <c r="Q4" s="32"/>
      <c r="R4" s="9"/>
      <c r="S4" s="9"/>
      <c r="T4" s="9"/>
      <c r="U4" s="1">
        <f>SUM(P4:T4)</f>
        <v>8</v>
      </c>
      <c r="V4" s="9"/>
      <c r="W4" s="9"/>
      <c r="X4" s="9"/>
      <c r="Y4" s="9"/>
      <c r="Z4" s="1">
        <f>SUM(U4:Y4)</f>
        <v>8</v>
      </c>
      <c r="AA4" s="9"/>
      <c r="AB4" s="9"/>
      <c r="AC4" s="9"/>
      <c r="AD4" s="9"/>
      <c r="AE4" s="1">
        <f>SUM(Z4:AD4)</f>
        <v>8</v>
      </c>
      <c r="AF4" s="9"/>
      <c r="AG4" s="9"/>
      <c r="AH4" s="9">
        <v>10</v>
      </c>
      <c r="AI4" s="9"/>
      <c r="AJ4" s="1">
        <f>SUM(AE4:AI4)</f>
        <v>18</v>
      </c>
      <c r="AK4" s="9"/>
      <c r="AL4" s="9"/>
      <c r="AM4" s="9"/>
      <c r="AN4" s="9"/>
      <c r="AO4" s="1">
        <f>SUM(AJ4:AN4)</f>
        <v>18</v>
      </c>
      <c r="AP4" s="9"/>
      <c r="AQ4" s="9"/>
      <c r="AR4" s="9"/>
      <c r="AS4" s="9"/>
      <c r="AT4" s="1">
        <f>SUM(AO4:AS4)</f>
        <v>18</v>
      </c>
      <c r="AU4" s="9"/>
      <c r="AV4" s="9"/>
      <c r="AW4" s="9"/>
      <c r="AX4" s="9"/>
      <c r="AY4" s="1">
        <f>SUM(AT4:AX4)</f>
        <v>18</v>
      </c>
      <c r="AZ4" s="9"/>
      <c r="BA4" s="9"/>
      <c r="BB4" s="9"/>
      <c r="BC4" s="9"/>
      <c r="BD4" s="1">
        <f>SUM(AY4:BC4)</f>
        <v>18</v>
      </c>
      <c r="BE4" s="9"/>
      <c r="BF4" s="9"/>
      <c r="BG4" s="9"/>
      <c r="BH4" s="9"/>
      <c r="BI4" s="1">
        <f>SUM(BD4:BH4)</f>
        <v>18</v>
      </c>
      <c r="BJ4" s="9"/>
      <c r="BK4" s="9"/>
      <c r="BL4" s="9"/>
      <c r="BM4" s="9"/>
      <c r="BN4" s="1">
        <f>SUM(BI4:BM4)</f>
        <v>18</v>
      </c>
      <c r="BO4" s="9"/>
      <c r="BP4" s="9"/>
      <c r="BQ4" s="9"/>
      <c r="BR4" s="9"/>
      <c r="BS4" s="1">
        <f>SUM(BN4:BR4)</f>
        <v>18</v>
      </c>
    </row>
    <row r="5" spans="1:71" x14ac:dyDescent="0.25">
      <c r="A5" s="20"/>
      <c r="B5" s="17" t="s">
        <v>320</v>
      </c>
      <c r="C5" s="12">
        <v>7</v>
      </c>
      <c r="D5" s="12">
        <v>1504</v>
      </c>
      <c r="E5" s="16">
        <v>43</v>
      </c>
      <c r="F5" s="1">
        <f>IF(B5="MAL",E5,IF(E5&gt;=11,E5+variables!$B$1,11))</f>
        <v>44</v>
      </c>
      <c r="G5" s="5">
        <f>$BS5/F5</f>
        <v>0.97727272727272729</v>
      </c>
      <c r="H5" s="84">
        <v>27</v>
      </c>
      <c r="I5" s="84">
        <f t="shared" si="0"/>
        <v>27</v>
      </c>
      <c r="J5" s="89"/>
      <c r="K5" s="8">
        <v>2021</v>
      </c>
      <c r="L5" s="9">
        <v>2021</v>
      </c>
      <c r="M5" s="24"/>
      <c r="N5" s="24"/>
      <c r="O5" s="24"/>
      <c r="P5" s="79">
        <f>SUM(M5:O5)+H5</f>
        <v>27</v>
      </c>
      <c r="Q5" s="9"/>
      <c r="R5" s="9"/>
      <c r="S5" s="9"/>
      <c r="T5" s="9"/>
      <c r="U5" s="1">
        <f>SUM(P5:T5)</f>
        <v>27</v>
      </c>
      <c r="V5" s="9"/>
      <c r="W5" s="9"/>
      <c r="X5" s="9"/>
      <c r="Y5" s="9"/>
      <c r="Z5" s="1">
        <f>SUM(U5:Y5)</f>
        <v>27</v>
      </c>
      <c r="AA5" s="9"/>
      <c r="AB5" s="9"/>
      <c r="AC5" s="9">
        <v>10</v>
      </c>
      <c r="AD5" s="9"/>
      <c r="AE5" s="1">
        <f>SUM(Z5:AD5)</f>
        <v>37</v>
      </c>
      <c r="AF5" s="9"/>
      <c r="AG5" s="9"/>
      <c r="AH5" s="9">
        <v>3</v>
      </c>
      <c r="AI5" s="9"/>
      <c r="AJ5" s="1">
        <f>SUM(AE5:AI5)</f>
        <v>40</v>
      </c>
      <c r="AK5" s="9"/>
      <c r="AL5" s="9"/>
      <c r="AM5" s="9"/>
      <c r="AN5" s="9"/>
      <c r="AO5" s="1">
        <f>SUM(AJ5:AN5)</f>
        <v>40</v>
      </c>
      <c r="AP5" s="9"/>
      <c r="AQ5" s="9">
        <v>1</v>
      </c>
      <c r="AR5" s="9">
        <v>2</v>
      </c>
      <c r="AS5" s="9"/>
      <c r="AT5" s="1">
        <f>SUM(AO5:AS5)</f>
        <v>43</v>
      </c>
      <c r="AU5" s="9"/>
      <c r="AV5" s="9"/>
      <c r="AW5" s="9"/>
      <c r="AX5" s="9"/>
      <c r="AY5" s="1">
        <f>SUM(AT5:AX5)</f>
        <v>43</v>
      </c>
      <c r="AZ5" s="9"/>
      <c r="BA5" s="9"/>
      <c r="BB5" s="9"/>
      <c r="BC5" s="9"/>
      <c r="BD5" s="1">
        <f>SUM(AY5:BC5)</f>
        <v>43</v>
      </c>
      <c r="BE5" s="9"/>
      <c r="BF5" s="9"/>
      <c r="BG5" s="9"/>
      <c r="BH5" s="9"/>
      <c r="BI5" s="1">
        <f>SUM(BD5:BH5)</f>
        <v>43</v>
      </c>
      <c r="BJ5" s="9"/>
      <c r="BK5" s="9"/>
      <c r="BL5" s="9"/>
      <c r="BM5" s="9"/>
      <c r="BN5" s="1">
        <f>SUM(BI5:BM5)</f>
        <v>43</v>
      </c>
      <c r="BO5" s="9"/>
      <c r="BP5" s="9"/>
      <c r="BQ5" s="9"/>
      <c r="BR5" s="9"/>
      <c r="BS5" s="1">
        <f>SUM(BN5:BR5)</f>
        <v>43</v>
      </c>
    </row>
    <row r="6" spans="1:71" x14ac:dyDescent="0.25">
      <c r="A6" s="20"/>
      <c r="B6" s="1" t="s">
        <v>125</v>
      </c>
      <c r="C6" s="12">
        <v>10</v>
      </c>
      <c r="D6" s="12">
        <v>2503</v>
      </c>
      <c r="E6" s="16">
        <v>35</v>
      </c>
      <c r="F6" s="1">
        <f>IF(B6="MAL",E6,IF(E6&gt;=11,E6+variables!$B$1,11))</f>
        <v>36</v>
      </c>
      <c r="G6" s="5">
        <f>$BS6/F6</f>
        <v>0.83333333333333337</v>
      </c>
      <c r="H6" s="84">
        <v>30</v>
      </c>
      <c r="I6" s="84">
        <f t="shared" si="0"/>
        <v>30</v>
      </c>
      <c r="J6" s="89"/>
      <c r="K6" s="8">
        <v>2021</v>
      </c>
      <c r="L6" s="9">
        <v>2021</v>
      </c>
      <c r="M6" s="9"/>
      <c r="N6" s="24"/>
      <c r="O6" s="9"/>
      <c r="P6" s="79">
        <f>SUM(M6:O6)+H6</f>
        <v>30</v>
      </c>
      <c r="Q6" s="9"/>
      <c r="R6" s="9"/>
      <c r="S6" s="9"/>
      <c r="T6" s="9"/>
      <c r="U6" s="1">
        <f>SUM(P6:T6)</f>
        <v>30</v>
      </c>
      <c r="V6" s="9"/>
      <c r="W6" s="9"/>
      <c r="X6" s="9"/>
      <c r="Y6" s="9"/>
      <c r="Z6" s="1">
        <f>SUM(U6:Y6)</f>
        <v>30</v>
      </c>
      <c r="AA6" s="9"/>
      <c r="AB6" s="9"/>
      <c r="AC6" s="9"/>
      <c r="AD6" s="9"/>
      <c r="AE6" s="1">
        <f>SUM(Z6:AD6)</f>
        <v>30</v>
      </c>
      <c r="AF6" s="9"/>
      <c r="AG6" s="9"/>
      <c r="AH6" s="9"/>
      <c r="AI6" s="9"/>
      <c r="AJ6" s="1">
        <f>SUM(AE6:AI6)</f>
        <v>30</v>
      </c>
      <c r="AK6" s="9"/>
      <c r="AL6" s="9"/>
      <c r="AM6" s="9"/>
      <c r="AN6" s="9"/>
      <c r="AO6" s="1">
        <f>SUM(AJ6:AN6)</f>
        <v>30</v>
      </c>
      <c r="AP6" s="9"/>
      <c r="AQ6" s="9"/>
      <c r="AR6" s="9"/>
      <c r="AS6" s="9"/>
      <c r="AT6" s="1">
        <f>SUM(AO6:AS6)</f>
        <v>30</v>
      </c>
      <c r="AU6" s="9"/>
      <c r="AV6" s="9"/>
      <c r="AW6" s="9"/>
      <c r="AX6" s="9"/>
      <c r="AY6" s="1">
        <f>SUM(AT6:AX6)</f>
        <v>30</v>
      </c>
      <c r="AZ6" s="9"/>
      <c r="BA6" s="9"/>
      <c r="BB6" s="9"/>
      <c r="BC6" s="9"/>
      <c r="BD6" s="1">
        <f>SUM(AY6:BC6)</f>
        <v>30</v>
      </c>
      <c r="BE6" s="9"/>
      <c r="BF6" s="9"/>
      <c r="BG6" s="9"/>
      <c r="BH6" s="9"/>
      <c r="BI6" s="1">
        <f>SUM(BD6:BH6)</f>
        <v>30</v>
      </c>
      <c r="BJ6" s="9"/>
      <c r="BK6" s="9"/>
      <c r="BL6" s="9"/>
      <c r="BM6" s="9"/>
      <c r="BN6" s="1">
        <f>SUM(BI6:BM6)</f>
        <v>30</v>
      </c>
      <c r="BO6" s="9"/>
      <c r="BP6" s="9"/>
      <c r="BQ6" s="9"/>
      <c r="BR6" s="9"/>
      <c r="BS6" s="1">
        <f>SUM(BN6:BR6)</f>
        <v>30</v>
      </c>
    </row>
    <row r="7" spans="1:71" x14ac:dyDescent="0.25">
      <c r="A7" s="1"/>
      <c r="B7" s="1"/>
      <c r="C7" s="1"/>
      <c r="D7" s="1"/>
      <c r="E7" s="1"/>
      <c r="F7" s="1"/>
      <c r="G7" s="1"/>
      <c r="H7" s="79"/>
      <c r="I7" s="84"/>
      <c r="J7" s="79"/>
      <c r="K7" s="1"/>
      <c r="L7" s="1"/>
      <c r="M7" s="79">
        <f>SUM(M3:M6)</f>
        <v>0</v>
      </c>
      <c r="N7" s="79">
        <f>SUM(N3:N6)</f>
        <v>0</v>
      </c>
      <c r="O7" s="79">
        <f>SUM(O3:O6)</f>
        <v>0</v>
      </c>
      <c r="P7" s="79">
        <f>SUM(P3:P6)</f>
        <v>65</v>
      </c>
      <c r="Q7" s="79">
        <f t="shared" ref="Q7:BS7" si="1">SUM(Q3:Q6)</f>
        <v>0</v>
      </c>
      <c r="R7" s="79">
        <f t="shared" si="1"/>
        <v>0</v>
      </c>
      <c r="S7" s="79">
        <f t="shared" si="1"/>
        <v>0</v>
      </c>
      <c r="T7" s="79">
        <f t="shared" si="1"/>
        <v>0</v>
      </c>
      <c r="U7" s="79">
        <f t="shared" si="1"/>
        <v>65</v>
      </c>
      <c r="V7" s="79">
        <f t="shared" si="1"/>
        <v>0</v>
      </c>
      <c r="W7" s="79">
        <f t="shared" si="1"/>
        <v>0</v>
      </c>
      <c r="X7" s="79">
        <f t="shared" si="1"/>
        <v>0</v>
      </c>
      <c r="Y7" s="79">
        <f t="shared" si="1"/>
        <v>0</v>
      </c>
      <c r="Z7" s="79">
        <f t="shared" si="1"/>
        <v>65</v>
      </c>
      <c r="AA7" s="79">
        <f t="shared" si="1"/>
        <v>0</v>
      </c>
      <c r="AB7" s="79">
        <f t="shared" si="1"/>
        <v>0</v>
      </c>
      <c r="AC7" s="79">
        <f t="shared" si="1"/>
        <v>10</v>
      </c>
      <c r="AD7" s="79">
        <f t="shared" si="1"/>
        <v>0</v>
      </c>
      <c r="AE7" s="79">
        <f t="shared" si="1"/>
        <v>75</v>
      </c>
      <c r="AF7" s="79">
        <f t="shared" si="1"/>
        <v>0</v>
      </c>
      <c r="AG7" s="79">
        <f t="shared" si="1"/>
        <v>0</v>
      </c>
      <c r="AH7" s="79">
        <f t="shared" si="1"/>
        <v>13</v>
      </c>
      <c r="AI7" s="79">
        <f t="shared" si="1"/>
        <v>0</v>
      </c>
      <c r="AJ7" s="79">
        <f t="shared" si="1"/>
        <v>88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88</v>
      </c>
      <c r="AP7" s="79">
        <f t="shared" si="1"/>
        <v>0</v>
      </c>
      <c r="AQ7" s="79">
        <f t="shared" si="1"/>
        <v>1</v>
      </c>
      <c r="AR7" s="79">
        <f t="shared" si="1"/>
        <v>2</v>
      </c>
      <c r="AS7" s="79">
        <f t="shared" si="1"/>
        <v>0</v>
      </c>
      <c r="AT7" s="79">
        <f t="shared" si="1"/>
        <v>91</v>
      </c>
      <c r="AU7" s="79">
        <f t="shared" si="1"/>
        <v>0</v>
      </c>
      <c r="AV7" s="79">
        <f t="shared" si="1"/>
        <v>0</v>
      </c>
      <c r="AW7" s="79">
        <f t="shared" si="1"/>
        <v>0</v>
      </c>
      <c r="AX7" s="79">
        <f t="shared" si="1"/>
        <v>0</v>
      </c>
      <c r="AY7" s="79">
        <f t="shared" si="1"/>
        <v>91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 t="shared" si="1"/>
        <v>0</v>
      </c>
      <c r="BD7" s="79">
        <f t="shared" si="1"/>
        <v>91</v>
      </c>
      <c r="BE7" s="79">
        <f t="shared" si="1"/>
        <v>0</v>
      </c>
      <c r="BF7" s="79">
        <f t="shared" si="1"/>
        <v>0</v>
      </c>
      <c r="BG7" s="79">
        <f t="shared" si="1"/>
        <v>0</v>
      </c>
      <c r="BH7" s="79">
        <f t="shared" si="1"/>
        <v>0</v>
      </c>
      <c r="BI7" s="79">
        <f t="shared" si="1"/>
        <v>91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91</v>
      </c>
      <c r="BO7" s="79">
        <f t="shared" si="1"/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91</v>
      </c>
    </row>
    <row r="8" spans="1:71" x14ac:dyDescent="0.25">
      <c r="A8" s="1"/>
      <c r="B8" s="1" t="s">
        <v>244</v>
      </c>
      <c r="C8" s="1">
        <f>COUNT(C1:C6)</f>
        <v>3</v>
      </c>
      <c r="D8" s="1"/>
      <c r="E8" s="1">
        <f>SUM(E3:E6)</f>
        <v>100</v>
      </c>
      <c r="F8" s="1">
        <f>SUM(F3:F6)</f>
        <v>103</v>
      </c>
      <c r="G8" s="2">
        <f>$BS7/F8</f>
        <v>0.88349514563106801</v>
      </c>
      <c r="H8" s="79">
        <f>SUM(H3:H6)</f>
        <v>65</v>
      </c>
      <c r="I8" s="79">
        <f>SUM(I3:I6)</f>
        <v>65</v>
      </c>
      <c r="J8" s="79">
        <f>SUM(J3:J6)</f>
        <v>0</v>
      </c>
      <c r="K8" s="1"/>
      <c r="L8" s="1"/>
      <c r="M8" s="1"/>
      <c r="N8" s="1"/>
      <c r="O8" s="1"/>
      <c r="P8" s="2">
        <f>P7/F8</f>
        <v>0.6310679611650486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0.6310679611650486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0.6310679611650486</v>
      </c>
      <c r="AA8" s="1"/>
      <c r="AB8" s="1">
        <f>W8+AB7</f>
        <v>0</v>
      </c>
      <c r="AC8" s="1">
        <f>X8+AC7</f>
        <v>10</v>
      </c>
      <c r="AD8" s="1">
        <f>Y8+AD7</f>
        <v>0</v>
      </c>
      <c r="AE8" s="2">
        <f>AE7/F8</f>
        <v>0.72815533980582525</v>
      </c>
      <c r="AF8" s="1"/>
      <c r="AG8" s="1">
        <f>AB8+AG7</f>
        <v>0</v>
      </c>
      <c r="AH8" s="1">
        <f>AC8+AH7</f>
        <v>23</v>
      </c>
      <c r="AI8" s="1">
        <f>AD8+AI7</f>
        <v>0</v>
      </c>
      <c r="AJ8" s="2">
        <f>AJ7/F8</f>
        <v>0.85436893203883491</v>
      </c>
      <c r="AK8" s="1"/>
      <c r="AL8" s="1">
        <f>AG8+AL7</f>
        <v>0</v>
      </c>
      <c r="AM8" s="1">
        <f>AH8+AM7</f>
        <v>23</v>
      </c>
      <c r="AN8" s="1">
        <f>AI8+AN7</f>
        <v>0</v>
      </c>
      <c r="AO8" s="2">
        <f>AO7/F8</f>
        <v>0.85436893203883491</v>
      </c>
      <c r="AP8" s="1"/>
      <c r="AQ8" s="1">
        <f>AL8+AQ7</f>
        <v>1</v>
      </c>
      <c r="AR8" s="1">
        <f>AM8+AR7</f>
        <v>25</v>
      </c>
      <c r="AS8" s="1">
        <f>AN8+AS7</f>
        <v>0</v>
      </c>
      <c r="AT8" s="2">
        <f>AT7/F8</f>
        <v>0.88349514563106801</v>
      </c>
      <c r="AU8" s="1"/>
      <c r="AV8" s="1">
        <f>AQ8+AV7</f>
        <v>1</v>
      </c>
      <c r="AW8" s="1">
        <f>AR8+AW7</f>
        <v>25</v>
      </c>
      <c r="AX8" s="1">
        <f>AS8+AX7</f>
        <v>0</v>
      </c>
      <c r="AY8" s="2">
        <f>AY7/F8</f>
        <v>0.88349514563106801</v>
      </c>
      <c r="AZ8" s="1"/>
      <c r="BA8" s="1">
        <f>AV8+BA7</f>
        <v>1</v>
      </c>
      <c r="BB8" s="1">
        <f>AW8+BB7</f>
        <v>25</v>
      </c>
      <c r="BC8" s="1">
        <f>AX8+BC7</f>
        <v>0</v>
      </c>
      <c r="BD8" s="2">
        <f>BD7/F8</f>
        <v>0.88349514563106801</v>
      </c>
      <c r="BE8" s="1"/>
      <c r="BF8" s="1">
        <f>BA8+BF7</f>
        <v>1</v>
      </c>
      <c r="BG8" s="1">
        <f>BB8+BG7</f>
        <v>25</v>
      </c>
      <c r="BH8" s="1">
        <f>BC8+BH7</f>
        <v>0</v>
      </c>
      <c r="BI8" s="2">
        <f>BI7/F8</f>
        <v>0.88349514563106801</v>
      </c>
      <c r="BJ8" s="1"/>
      <c r="BK8" s="1">
        <f>BF8+BK7</f>
        <v>1</v>
      </c>
      <c r="BL8" s="1">
        <f>BG8+BL7</f>
        <v>25</v>
      </c>
      <c r="BM8" s="1">
        <f>BH8+BM7</f>
        <v>0</v>
      </c>
      <c r="BN8" s="2">
        <f>BN7/F8</f>
        <v>0.88349514563106801</v>
      </c>
      <c r="BO8" s="1"/>
      <c r="BP8" s="1">
        <f>BK8+BP7</f>
        <v>1</v>
      </c>
      <c r="BQ8" s="1">
        <f>BL8+BQ7</f>
        <v>25</v>
      </c>
      <c r="BR8" s="1">
        <f>BM8+BR7</f>
        <v>0</v>
      </c>
      <c r="BS8" s="2">
        <f>BS7/F8</f>
        <v>0.88349514563106801</v>
      </c>
    </row>
    <row r="9" spans="1:71" x14ac:dyDescent="0.25">
      <c r="I9" s="84"/>
    </row>
    <row r="10" spans="1:71" x14ac:dyDescent="0.25">
      <c r="A10" s="20" t="s">
        <v>230</v>
      </c>
      <c r="B10" s="1" t="s">
        <v>116</v>
      </c>
      <c r="C10" s="1"/>
      <c r="D10" s="1"/>
      <c r="E10" s="16">
        <f>SUM(M10:BR10)</f>
        <v>0</v>
      </c>
      <c r="F10" s="1">
        <f>IF(B10="MAL",E10,IF(E10&gt;=11,E10+variables!$B$1,11))</f>
        <v>0</v>
      </c>
      <c r="G10" s="2"/>
      <c r="H10" s="79"/>
      <c r="I10" s="84">
        <f t="shared" si="0"/>
        <v>0</v>
      </c>
      <c r="J10" s="89"/>
      <c r="K10" s="9"/>
      <c r="L10" s="9"/>
      <c r="M10" s="9"/>
      <c r="N10" s="9"/>
      <c r="O10" s="9"/>
      <c r="P10" s="79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0" customFormat="1" x14ac:dyDescent="0.25">
      <c r="A11" s="160"/>
      <c r="B11" s="172" t="s">
        <v>40</v>
      </c>
      <c r="C11" s="162">
        <v>2</v>
      </c>
      <c r="D11" s="163">
        <v>10047</v>
      </c>
      <c r="E11" s="161">
        <v>53</v>
      </c>
      <c r="F11" s="161">
        <f>IF(B11="MAL",E11,IF(E11&gt;=11,E11+variables!$B$1,11))</f>
        <v>54</v>
      </c>
      <c r="G11" s="171">
        <f>$BS11/F11</f>
        <v>0.81481481481481477</v>
      </c>
      <c r="H11" s="169">
        <v>43</v>
      </c>
      <c r="I11" s="165">
        <f t="shared" si="0"/>
        <v>43</v>
      </c>
      <c r="J11" s="166"/>
      <c r="K11" s="168">
        <v>2021</v>
      </c>
      <c r="L11" s="168">
        <v>2021</v>
      </c>
      <c r="M11" s="177"/>
      <c r="N11" s="177"/>
      <c r="O11" s="177"/>
      <c r="P11" s="169">
        <f>SUM(M11:O11)+H11</f>
        <v>43</v>
      </c>
      <c r="Q11" s="168"/>
      <c r="R11" s="168"/>
      <c r="S11" s="168"/>
      <c r="T11" s="168"/>
      <c r="U11" s="161">
        <f>SUM(P11:T11)</f>
        <v>43</v>
      </c>
      <c r="V11" s="168"/>
      <c r="W11" s="168"/>
      <c r="X11" s="168"/>
      <c r="Y11" s="168"/>
      <c r="Z11" s="161">
        <f>SUM(U11:Y11)</f>
        <v>43</v>
      </c>
      <c r="AA11" s="168"/>
      <c r="AB11" s="168">
        <v>1</v>
      </c>
      <c r="AC11" s="168"/>
      <c r="AD11" s="168"/>
      <c r="AE11" s="161">
        <f>SUM(Z11:AD11)</f>
        <v>44</v>
      </c>
      <c r="AF11" s="168"/>
      <c r="AG11" s="168"/>
      <c r="AH11" s="168"/>
      <c r="AI11" s="168"/>
      <c r="AJ11" s="161">
        <f>SUM(AE11:AI11)</f>
        <v>44</v>
      </c>
      <c r="AK11" s="168"/>
      <c r="AL11" s="168"/>
      <c r="AM11" s="168"/>
      <c r="AN11" s="168"/>
      <c r="AO11" s="161">
        <f>SUM(AJ11:AN11)</f>
        <v>44</v>
      </c>
      <c r="AP11" s="168"/>
      <c r="AQ11" s="168"/>
      <c r="AR11" s="168"/>
      <c r="AS11" s="168"/>
      <c r="AT11" s="161">
        <f>SUM(AO11:AS11)</f>
        <v>44</v>
      </c>
      <c r="AU11" s="168"/>
      <c r="AV11" s="168"/>
      <c r="AW11" s="168"/>
      <c r="AX11" s="168"/>
      <c r="AY11" s="161">
        <f>SUM(AT11:AX11)</f>
        <v>44</v>
      </c>
      <c r="AZ11" s="168"/>
      <c r="BA11" s="168"/>
      <c r="BB11" s="168"/>
      <c r="BC11" s="168"/>
      <c r="BD11" s="161">
        <f>SUM(AY11:BC11)</f>
        <v>44</v>
      </c>
      <c r="BE11" s="168"/>
      <c r="BF11" s="168"/>
      <c r="BG11" s="168"/>
      <c r="BH11" s="168"/>
      <c r="BI11" s="161">
        <f>SUM(BD11:BH11)</f>
        <v>44</v>
      </c>
      <c r="BJ11" s="168"/>
      <c r="BK11" s="168"/>
      <c r="BL11" s="168"/>
      <c r="BM11" s="168"/>
      <c r="BN11" s="161">
        <f>SUM(BI11:BM11)</f>
        <v>44</v>
      </c>
      <c r="BO11" s="168"/>
      <c r="BP11" s="168"/>
      <c r="BQ11" s="168"/>
      <c r="BR11" s="168"/>
      <c r="BS11" s="161">
        <f>SUM(BN11:BR11)</f>
        <v>44</v>
      </c>
    </row>
    <row r="12" spans="1:71" x14ac:dyDescent="0.25">
      <c r="A12" s="20"/>
      <c r="B12" s="11"/>
      <c r="C12" s="12"/>
      <c r="D12" s="10"/>
      <c r="E12" s="1"/>
      <c r="F12" s="1"/>
      <c r="G12" s="2"/>
      <c r="H12" s="79"/>
      <c r="I12" s="84"/>
      <c r="J12" s="89"/>
      <c r="K12" s="9"/>
      <c r="L12" s="9"/>
      <c r="N12" s="1"/>
      <c r="P12" s="79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25">
      <c r="A13" s="20"/>
      <c r="B13" s="11" t="s">
        <v>244</v>
      </c>
      <c r="C13" s="12"/>
      <c r="D13" s="10"/>
      <c r="E13" s="1">
        <f>+E11</f>
        <v>53</v>
      </c>
      <c r="F13" s="1">
        <f>IF(B13="MAL",E13,IF(E13&gt;=11,E13+variables!$B$1,11))</f>
        <v>54</v>
      </c>
      <c r="G13" s="2">
        <f>$BS11/F11</f>
        <v>0.81481481481481477</v>
      </c>
      <c r="H13" s="79">
        <f>H11</f>
        <v>43</v>
      </c>
      <c r="I13" s="84">
        <f>H13+J13</f>
        <v>43</v>
      </c>
      <c r="J13" s="89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0.79629629629629628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0.79629629629629628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0.79629629629629628</v>
      </c>
      <c r="AA13" s="9">
        <f>V13+AA11</f>
        <v>0</v>
      </c>
      <c r="AB13" s="9">
        <f>W13+AB11</f>
        <v>1</v>
      </c>
      <c r="AC13" s="9">
        <f>X13+AC11</f>
        <v>0</v>
      </c>
      <c r="AD13" s="9">
        <f>Y13+AD11</f>
        <v>0</v>
      </c>
      <c r="AE13" s="2">
        <f>AE11/F13</f>
        <v>0.81481481481481477</v>
      </c>
      <c r="AF13" s="9">
        <f>AA13+AF11</f>
        <v>0</v>
      </c>
      <c r="AG13" s="9">
        <f>AB13+AG11</f>
        <v>1</v>
      </c>
      <c r="AH13" s="9">
        <f>AC13+AH11</f>
        <v>0</v>
      </c>
      <c r="AI13" s="9">
        <f>AD13+AI11</f>
        <v>0</v>
      </c>
      <c r="AJ13" s="2">
        <f>AJ11/F13</f>
        <v>0.81481481481481477</v>
      </c>
      <c r="AK13" s="9">
        <f>AF13+AK11</f>
        <v>0</v>
      </c>
      <c r="AL13" s="9">
        <f>AG13+AL11</f>
        <v>1</v>
      </c>
      <c r="AM13" s="9">
        <f>AH13+AM11</f>
        <v>0</v>
      </c>
      <c r="AN13" s="9">
        <f>AI13+AN11</f>
        <v>0</v>
      </c>
      <c r="AO13" s="2">
        <f>AO11/F13</f>
        <v>0.81481481481481477</v>
      </c>
      <c r="AP13" s="9">
        <f>AK13+AP11</f>
        <v>0</v>
      </c>
      <c r="AQ13" s="9">
        <f>AL13+AQ11</f>
        <v>1</v>
      </c>
      <c r="AR13" s="9">
        <f>AM13+AR11</f>
        <v>0</v>
      </c>
      <c r="AS13" s="9">
        <f>AN13+AS11</f>
        <v>0</v>
      </c>
      <c r="AT13" s="2">
        <f>AT11/F13</f>
        <v>0.81481481481481477</v>
      </c>
      <c r="AU13" s="9">
        <f>AP13+AU11</f>
        <v>0</v>
      </c>
      <c r="AV13" s="9">
        <f>AQ13+AV11</f>
        <v>1</v>
      </c>
      <c r="AW13" s="9">
        <f>AR13+AW11</f>
        <v>0</v>
      </c>
      <c r="AX13" s="9">
        <f>AS13+AX11</f>
        <v>0</v>
      </c>
      <c r="AY13" s="2">
        <f>AY11/F13</f>
        <v>0.81481481481481477</v>
      </c>
      <c r="AZ13" s="9">
        <f>AU13+AZ11</f>
        <v>0</v>
      </c>
      <c r="BA13" s="9">
        <f>AV13+BA11</f>
        <v>1</v>
      </c>
      <c r="BB13" s="9">
        <f>AW13+BB11</f>
        <v>0</v>
      </c>
      <c r="BC13" s="9">
        <f>AX13+BC11</f>
        <v>0</v>
      </c>
      <c r="BD13" s="2">
        <f>BD11/F13</f>
        <v>0.81481481481481477</v>
      </c>
      <c r="BE13" s="9">
        <f>AZ13+BE11</f>
        <v>0</v>
      </c>
      <c r="BF13" s="9">
        <f>BA13+BF11</f>
        <v>1</v>
      </c>
      <c r="BG13" s="9">
        <f>BB13+BG11</f>
        <v>0</v>
      </c>
      <c r="BH13" s="9">
        <f>BC13+BH11</f>
        <v>0</v>
      </c>
      <c r="BI13" s="2">
        <f>BI11/F13</f>
        <v>0.81481481481481477</v>
      </c>
      <c r="BJ13" s="9">
        <f>BE13+BJ11</f>
        <v>0</v>
      </c>
      <c r="BK13" s="9">
        <f>BF13+BK11</f>
        <v>1</v>
      </c>
      <c r="BL13" s="9">
        <f>BG13+BL11</f>
        <v>0</v>
      </c>
      <c r="BM13" s="9">
        <f>BH13+BM11</f>
        <v>0</v>
      </c>
      <c r="BN13" s="2">
        <f>BN11/F13</f>
        <v>0.81481481481481477</v>
      </c>
      <c r="BO13" s="9">
        <f>BJ13+BO11</f>
        <v>0</v>
      </c>
      <c r="BP13" s="9">
        <f>BK13+BP11</f>
        <v>1</v>
      </c>
      <c r="BQ13" s="9">
        <f>BL13+BQ11</f>
        <v>0</v>
      </c>
      <c r="BR13" s="9">
        <f>BM13+BR11</f>
        <v>0</v>
      </c>
      <c r="BS13" s="2">
        <f>BS11/F13</f>
        <v>0.81481481481481477</v>
      </c>
    </row>
    <row r="14" spans="1:71" x14ac:dyDescent="0.25">
      <c r="A14" s="20"/>
      <c r="B14" s="11"/>
      <c r="C14" s="12"/>
      <c r="D14" s="10"/>
      <c r="E14" s="1"/>
      <c r="F14" s="1"/>
      <c r="G14" s="2"/>
      <c r="H14" s="79"/>
      <c r="I14" s="84"/>
      <c r="J14" s="89"/>
      <c r="K14" s="9"/>
      <c r="L14" s="9"/>
      <c r="M14" s="24"/>
      <c r="N14" s="24"/>
      <c r="O14" s="24"/>
      <c r="P14" s="79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s="231" customFormat="1" x14ac:dyDescent="0.25">
      <c r="A15" s="219" t="s">
        <v>417</v>
      </c>
      <c r="B15" s="220" t="s">
        <v>107</v>
      </c>
      <c r="C15" s="221">
        <v>3</v>
      </c>
      <c r="D15" s="221">
        <v>3819</v>
      </c>
      <c r="E15" s="222">
        <v>17</v>
      </c>
      <c r="F15" s="223">
        <f>IF(B15="MAL",E15,IF(E15&gt;=11,E15+variables!$B$1,11))</f>
        <v>18</v>
      </c>
      <c r="G15" s="224">
        <f>$BS15/F15</f>
        <v>0.77777777777777779</v>
      </c>
      <c r="H15" s="225">
        <v>14</v>
      </c>
      <c r="I15" s="226">
        <f t="shared" si="0"/>
        <v>14</v>
      </c>
      <c r="J15" s="227"/>
      <c r="K15" s="228">
        <v>2021</v>
      </c>
      <c r="L15" s="228">
        <v>2020</v>
      </c>
      <c r="M15" s="229"/>
      <c r="N15" s="229"/>
      <c r="O15" s="229"/>
      <c r="P15" s="225">
        <f>SUM(M15:O15)+H15</f>
        <v>14</v>
      </c>
      <c r="Q15" s="230"/>
      <c r="R15" s="228"/>
      <c r="S15" s="228"/>
      <c r="T15" s="228"/>
      <c r="U15" s="223">
        <f>SUM(P15:T15)</f>
        <v>14</v>
      </c>
      <c r="V15" s="228"/>
      <c r="W15" s="228"/>
      <c r="X15" s="228"/>
      <c r="Y15" s="228"/>
      <c r="Z15" s="223">
        <f>SUM(U15:Y15)</f>
        <v>14</v>
      </c>
      <c r="AA15" s="228"/>
      <c r="AB15" s="228"/>
      <c r="AC15" s="228"/>
      <c r="AD15" s="228"/>
      <c r="AE15" s="223">
        <f>SUM(Z15:AD15)</f>
        <v>14</v>
      </c>
      <c r="AF15" s="228"/>
      <c r="AG15" s="228"/>
      <c r="AH15" s="228"/>
      <c r="AI15" s="228"/>
      <c r="AJ15" s="223">
        <f>SUM(AE15:AI15)</f>
        <v>14</v>
      </c>
      <c r="AK15" s="228"/>
      <c r="AL15" s="228"/>
      <c r="AM15" s="228"/>
      <c r="AN15" s="228"/>
      <c r="AO15" s="223">
        <f>SUM(AJ15:AN15)</f>
        <v>14</v>
      </c>
      <c r="AP15" s="228"/>
      <c r="AQ15" s="228"/>
      <c r="AR15" s="228"/>
      <c r="AS15" s="228"/>
      <c r="AT15" s="223">
        <f>SUM(AO15:AS15)</f>
        <v>14</v>
      </c>
      <c r="AU15" s="228"/>
      <c r="AV15" s="228"/>
      <c r="AW15" s="228"/>
      <c r="AX15" s="228"/>
      <c r="AY15" s="223">
        <f>SUM(AT15:AX15)</f>
        <v>14</v>
      </c>
      <c r="AZ15" s="228"/>
      <c r="BA15" s="228"/>
      <c r="BB15" s="228"/>
      <c r="BC15" s="228"/>
      <c r="BD15" s="223">
        <f>SUM(AY15:BC15)</f>
        <v>14</v>
      </c>
      <c r="BE15" s="228"/>
      <c r="BF15" s="228"/>
      <c r="BG15" s="228"/>
      <c r="BH15" s="228"/>
      <c r="BI15" s="223">
        <f>SUM(BD15:BH15)</f>
        <v>14</v>
      </c>
      <c r="BJ15" s="228"/>
      <c r="BK15" s="228"/>
      <c r="BL15" s="228"/>
      <c r="BM15" s="228"/>
      <c r="BN15" s="223">
        <f>SUM(BI15:BM15)</f>
        <v>14</v>
      </c>
      <c r="BO15" s="228"/>
      <c r="BP15" s="228"/>
      <c r="BQ15" s="228"/>
      <c r="BR15" s="228"/>
      <c r="BS15" s="223">
        <f>SUM(BN15:BR15)</f>
        <v>14</v>
      </c>
    </row>
    <row r="16" spans="1:71" x14ac:dyDescent="0.25">
      <c r="A16" s="20"/>
      <c r="B16" s="47"/>
      <c r="C16" s="10"/>
      <c r="D16" s="10"/>
      <c r="E16" s="11"/>
      <c r="F16" s="1"/>
      <c r="G16" s="2"/>
      <c r="H16" s="79"/>
      <c r="I16" s="84"/>
      <c r="J16" s="89"/>
      <c r="K16" s="42"/>
      <c r="L16" s="57"/>
      <c r="M16" s="24"/>
      <c r="N16" s="24"/>
      <c r="O16" s="24"/>
      <c r="P16" s="79"/>
      <c r="Q16" s="28"/>
      <c r="R16" s="9"/>
      <c r="S16" s="9"/>
      <c r="T16" s="9"/>
      <c r="U16" s="1"/>
      <c r="V16" s="9"/>
      <c r="W16" s="9"/>
      <c r="X16" s="9"/>
      <c r="Y16" s="9"/>
      <c r="Z16" s="1"/>
      <c r="AA16" s="9"/>
      <c r="AB16" s="9"/>
      <c r="AC16" s="9"/>
      <c r="AD16" s="9"/>
      <c r="AE16" s="1"/>
      <c r="AF16" s="9"/>
      <c r="AG16" s="9"/>
      <c r="AH16" s="9"/>
      <c r="AI16" s="9"/>
      <c r="AJ16" s="1"/>
      <c r="AK16" s="9"/>
      <c r="AL16" s="9"/>
      <c r="AM16" s="9"/>
      <c r="AN16" s="9"/>
      <c r="AO16" s="1"/>
      <c r="AP16" s="9"/>
      <c r="AQ16" s="9"/>
      <c r="AR16" s="9"/>
      <c r="AS16" s="9"/>
      <c r="AT16" s="1"/>
      <c r="AU16" s="9"/>
      <c r="AV16" s="9"/>
      <c r="AW16" s="9"/>
      <c r="AX16" s="9"/>
      <c r="AY16" s="1"/>
      <c r="AZ16" s="9"/>
      <c r="BA16" s="9"/>
      <c r="BB16" s="9"/>
      <c r="BC16" s="9"/>
      <c r="BD16" s="1"/>
      <c r="BE16" s="9"/>
      <c r="BF16" s="9"/>
      <c r="BG16" s="9"/>
      <c r="BH16" s="9"/>
      <c r="BI16" s="1"/>
      <c r="BJ16" s="9"/>
      <c r="BK16" s="9"/>
      <c r="BL16" s="9"/>
      <c r="BM16" s="9"/>
      <c r="BN16" s="1"/>
      <c r="BO16" s="9"/>
      <c r="BP16" s="9"/>
      <c r="BQ16" s="9"/>
      <c r="BR16" s="9"/>
      <c r="BS16" s="1"/>
    </row>
    <row r="17" spans="1:71" x14ac:dyDescent="0.25">
      <c r="A17" s="20"/>
      <c r="B17" s="47" t="s">
        <v>244</v>
      </c>
      <c r="C17" s="10"/>
      <c r="D17" s="10"/>
      <c r="E17" s="11">
        <f>+E15</f>
        <v>17</v>
      </c>
      <c r="F17" s="1">
        <f>IF(B17="MAL",E17,IF(E17&gt;=11,E17+variables!$B$1,11))</f>
        <v>18</v>
      </c>
      <c r="G17" s="2">
        <f>$BS15/F15</f>
        <v>0.77777777777777779</v>
      </c>
      <c r="H17" s="79">
        <f>H15</f>
        <v>14</v>
      </c>
      <c r="I17" s="84">
        <f t="shared" si="0"/>
        <v>14</v>
      </c>
      <c r="J17" s="89"/>
      <c r="K17" s="42"/>
      <c r="L17" s="57"/>
      <c r="M17" s="24">
        <f>SUM(M15:M15)</f>
        <v>0</v>
      </c>
      <c r="N17" s="24">
        <f>SUM(N15:N15)</f>
        <v>0</v>
      </c>
      <c r="O17" s="24">
        <f>SUM(O15:O15)</f>
        <v>0</v>
      </c>
      <c r="P17" s="2">
        <f>P15/F17</f>
        <v>0.77777777777777779</v>
      </c>
      <c r="Q17" s="9">
        <f>Q15</f>
        <v>0</v>
      </c>
      <c r="R17" s="9">
        <f>M17+R15</f>
        <v>0</v>
      </c>
      <c r="S17" s="9">
        <f>N17+S15</f>
        <v>0</v>
      </c>
      <c r="T17" s="9">
        <f>O17+T15</f>
        <v>0</v>
      </c>
      <c r="U17" s="2">
        <f>U15/F17</f>
        <v>0.77777777777777779</v>
      </c>
      <c r="V17" s="9">
        <f>Q17+V15</f>
        <v>0</v>
      </c>
      <c r="W17" s="9">
        <f>R17+W15</f>
        <v>0</v>
      </c>
      <c r="X17" s="9">
        <f>S17+X15</f>
        <v>0</v>
      </c>
      <c r="Y17" s="9">
        <f>T17+Y15</f>
        <v>0</v>
      </c>
      <c r="Z17" s="2">
        <f>Z15/F17</f>
        <v>0.77777777777777779</v>
      </c>
      <c r="AA17" s="9">
        <f>V17+AA15</f>
        <v>0</v>
      </c>
      <c r="AB17" s="9">
        <f>W17+AB15</f>
        <v>0</v>
      </c>
      <c r="AC17" s="9">
        <f>X17+AC15</f>
        <v>0</v>
      </c>
      <c r="AD17" s="9">
        <f>Y17+AD15</f>
        <v>0</v>
      </c>
      <c r="AE17" s="2">
        <f>AE15/F17</f>
        <v>0.77777777777777779</v>
      </c>
      <c r="AF17" s="9">
        <f>AA17+AF15</f>
        <v>0</v>
      </c>
      <c r="AG17" s="9">
        <f>AB17+AG15</f>
        <v>0</v>
      </c>
      <c r="AH17" s="9">
        <f>AC17+AH15</f>
        <v>0</v>
      </c>
      <c r="AI17" s="9">
        <f>AD17+AI15</f>
        <v>0</v>
      </c>
      <c r="AJ17" s="2">
        <f>AJ15/F17</f>
        <v>0.77777777777777779</v>
      </c>
      <c r="AK17" s="9">
        <f>AF17+AK15</f>
        <v>0</v>
      </c>
      <c r="AL17" s="9">
        <f>AG17+AL15</f>
        <v>0</v>
      </c>
      <c r="AM17" s="9">
        <f>AH17+AM15</f>
        <v>0</v>
      </c>
      <c r="AN17" s="9">
        <f>AI17+AN15</f>
        <v>0</v>
      </c>
      <c r="AO17" s="2">
        <f>AO15/F17</f>
        <v>0.77777777777777779</v>
      </c>
      <c r="AP17" s="9">
        <f>AK17+AP15</f>
        <v>0</v>
      </c>
      <c r="AQ17" s="9">
        <f>AL17+AQ15</f>
        <v>0</v>
      </c>
      <c r="AR17" s="9">
        <f>AM17+AR15</f>
        <v>0</v>
      </c>
      <c r="AS17" s="9">
        <f>AN17+AS15</f>
        <v>0</v>
      </c>
      <c r="AT17" s="2">
        <f>AT15/F17</f>
        <v>0.77777777777777779</v>
      </c>
      <c r="AU17" s="9">
        <f>AP17+AU15</f>
        <v>0</v>
      </c>
      <c r="AV17" s="9">
        <f>AQ17+AV15</f>
        <v>0</v>
      </c>
      <c r="AW17" s="9">
        <f>AR17+AW15</f>
        <v>0</v>
      </c>
      <c r="AX17" s="9">
        <f>AS17+AX15</f>
        <v>0</v>
      </c>
      <c r="AY17" s="2">
        <f>AY15/F17</f>
        <v>0.77777777777777779</v>
      </c>
      <c r="AZ17" s="9">
        <f>AU17+AZ15</f>
        <v>0</v>
      </c>
      <c r="BA17" s="9">
        <f>AV17+BA15</f>
        <v>0</v>
      </c>
      <c r="BB17" s="9">
        <f>AW17+BB15</f>
        <v>0</v>
      </c>
      <c r="BC17" s="9">
        <f>AX17+BC15</f>
        <v>0</v>
      </c>
      <c r="BD17" s="2">
        <f>BD15/F17</f>
        <v>0.77777777777777779</v>
      </c>
      <c r="BE17" s="9">
        <f>AZ17+BE15</f>
        <v>0</v>
      </c>
      <c r="BF17" s="9">
        <f>BA17+BF15</f>
        <v>0</v>
      </c>
      <c r="BG17" s="9">
        <f>BB17+BG15</f>
        <v>0</v>
      </c>
      <c r="BH17" s="9">
        <f>BC17+BH15</f>
        <v>0</v>
      </c>
      <c r="BI17" s="2">
        <f>BI15/F17</f>
        <v>0.77777777777777779</v>
      </c>
      <c r="BJ17" s="9">
        <f>BE17+BJ15</f>
        <v>0</v>
      </c>
      <c r="BK17" s="9">
        <f>BF17+BK15</f>
        <v>0</v>
      </c>
      <c r="BL17" s="9">
        <f>BG17+BL15</f>
        <v>0</v>
      </c>
      <c r="BM17" s="9">
        <f>BH17+BM15</f>
        <v>0</v>
      </c>
      <c r="BN17" s="2">
        <f>BN15/F17</f>
        <v>0.77777777777777779</v>
      </c>
      <c r="BO17" s="9">
        <f>BJ17+BO15</f>
        <v>0</v>
      </c>
      <c r="BP17" s="9">
        <f>BK17+BP15</f>
        <v>0</v>
      </c>
      <c r="BQ17" s="9">
        <f>BL17+BQ15</f>
        <v>0</v>
      </c>
      <c r="BR17" s="9">
        <f>BM17+BR15</f>
        <v>0</v>
      </c>
      <c r="BS17" s="2">
        <f>BS15/F17</f>
        <v>0.77777777777777779</v>
      </c>
    </row>
    <row r="18" spans="1:71" x14ac:dyDescent="0.25">
      <c r="A18" s="20"/>
      <c r="B18" s="47"/>
      <c r="C18" s="10"/>
      <c r="D18" s="10"/>
      <c r="E18" s="11"/>
      <c r="F18" s="1"/>
      <c r="G18" s="2"/>
      <c r="H18" s="79"/>
      <c r="I18" s="84"/>
      <c r="J18" s="89"/>
      <c r="K18" s="42"/>
      <c r="L18" s="57"/>
      <c r="M18" s="24"/>
      <c r="N18" s="24"/>
      <c r="O18" s="24"/>
      <c r="P18" s="79"/>
      <c r="Q18" s="28"/>
      <c r="R18" s="9"/>
      <c r="S18" s="9"/>
      <c r="T18" s="9"/>
      <c r="U18" s="1"/>
      <c r="V18" s="9"/>
      <c r="W18" s="9"/>
      <c r="X18" s="9"/>
      <c r="Y18" s="9"/>
      <c r="Z18" s="1"/>
      <c r="AA18" s="9"/>
      <c r="AB18" s="9"/>
      <c r="AC18" s="9"/>
      <c r="AD18" s="9"/>
      <c r="AE18" s="1"/>
      <c r="AF18" s="9"/>
      <c r="AG18" s="9"/>
      <c r="AH18" s="9"/>
      <c r="AI18" s="9"/>
      <c r="AJ18" s="1"/>
      <c r="AK18" s="9"/>
      <c r="AL18" s="9"/>
      <c r="AM18" s="9"/>
      <c r="AN18" s="9"/>
      <c r="AO18" s="1"/>
      <c r="AP18" s="9"/>
      <c r="AQ18" s="9"/>
      <c r="AR18" s="9"/>
      <c r="AS18" s="9"/>
      <c r="AT18" s="1"/>
      <c r="AU18" s="9"/>
      <c r="AV18" s="9"/>
      <c r="AW18" s="9"/>
      <c r="AX18" s="9"/>
      <c r="AY18" s="1"/>
      <c r="AZ18" s="9"/>
      <c r="BA18" s="9"/>
      <c r="BB18" s="9"/>
      <c r="BC18" s="9"/>
      <c r="BD18" s="1"/>
      <c r="BE18" s="9"/>
      <c r="BF18" s="9"/>
      <c r="BG18" s="9"/>
      <c r="BH18" s="9"/>
      <c r="BI18" s="1"/>
      <c r="BJ18" s="9"/>
      <c r="BK18" s="9"/>
      <c r="BL18" s="9"/>
      <c r="BM18" s="9"/>
      <c r="BN18" s="1"/>
      <c r="BO18" s="9"/>
      <c r="BP18" s="9"/>
      <c r="BQ18" s="9"/>
      <c r="BR18" s="9"/>
      <c r="BS18" s="1"/>
    </row>
    <row r="19" spans="1:71" x14ac:dyDescent="0.25">
      <c r="A19" s="20" t="s">
        <v>32</v>
      </c>
      <c r="B19" s="1"/>
      <c r="C19" s="1"/>
      <c r="D19" s="1"/>
      <c r="E19" s="16"/>
      <c r="F19" s="1"/>
      <c r="G19" s="2"/>
      <c r="H19" s="79"/>
      <c r="I19" s="84"/>
      <c r="J19" s="89"/>
      <c r="K19" s="46"/>
      <c r="L19" s="9"/>
      <c r="M19" s="9"/>
      <c r="N19" s="9"/>
      <c r="O19" s="9"/>
      <c r="P19" s="79">
        <f>+H19</f>
        <v>0</v>
      </c>
      <c r="Q19" s="9"/>
      <c r="R19" s="9"/>
      <c r="S19" s="9"/>
      <c r="T19" s="9"/>
      <c r="U19" s="1">
        <f>SUM(P19:T19)</f>
        <v>0</v>
      </c>
      <c r="V19" s="9"/>
      <c r="W19" s="9"/>
      <c r="X19" s="9"/>
      <c r="Y19" s="9"/>
      <c r="Z19" s="1">
        <f>SUM(U19:Y19)</f>
        <v>0</v>
      </c>
      <c r="AA19" s="9"/>
      <c r="AB19" s="9"/>
      <c r="AC19" s="9"/>
      <c r="AD19" s="9"/>
      <c r="AE19" s="1">
        <f>SUM(Z19:AD19)</f>
        <v>0</v>
      </c>
      <c r="AF19" s="9"/>
      <c r="AG19" s="9"/>
      <c r="AH19" s="9"/>
      <c r="AI19" s="9"/>
      <c r="AJ19" s="1">
        <f>SUM(AE19:AI19)</f>
        <v>0</v>
      </c>
      <c r="AK19" s="9"/>
      <c r="AL19" s="9"/>
      <c r="AM19" s="9"/>
      <c r="AN19" s="9"/>
      <c r="AO19" s="1">
        <f>SUM(AJ19:AN19)</f>
        <v>0</v>
      </c>
      <c r="AP19" s="9"/>
      <c r="AQ19" s="9"/>
      <c r="AR19" s="9"/>
      <c r="AS19" s="9"/>
      <c r="AT19" s="1">
        <f>SUM(AO19:AS19)</f>
        <v>0</v>
      </c>
      <c r="AU19" s="9"/>
      <c r="AV19" s="9"/>
      <c r="AW19" s="9"/>
      <c r="AX19" s="9"/>
      <c r="AY19" s="1">
        <f>SUM(AT19:AX19)</f>
        <v>0</v>
      </c>
      <c r="AZ19" s="9"/>
      <c r="BA19" s="9"/>
      <c r="BB19" s="9"/>
      <c r="BC19" s="9"/>
      <c r="BD19" s="1">
        <f>SUM(AY19:BC19)</f>
        <v>0</v>
      </c>
      <c r="BE19" s="9"/>
      <c r="BF19" s="9"/>
      <c r="BG19" s="9"/>
      <c r="BH19" s="9"/>
      <c r="BI19" s="1">
        <f>SUM(BD19:BH19)</f>
        <v>0</v>
      </c>
      <c r="BJ19" s="9"/>
      <c r="BK19" s="9"/>
      <c r="BL19" s="9"/>
      <c r="BM19" s="9"/>
      <c r="BN19" s="1">
        <f>SUM(BI19:BM19)</f>
        <v>0</v>
      </c>
      <c r="BO19" s="9"/>
      <c r="BP19" s="9"/>
      <c r="BQ19" s="9"/>
      <c r="BR19" s="9"/>
      <c r="BS19" s="1">
        <f>SUM(BN19:BR19)</f>
        <v>0</v>
      </c>
    </row>
    <row r="20" spans="1:71" x14ac:dyDescent="0.25">
      <c r="A20" s="20"/>
      <c r="B20" s="17" t="s">
        <v>193</v>
      </c>
      <c r="C20" s="12">
        <v>1</v>
      </c>
      <c r="D20" s="12">
        <v>5791</v>
      </c>
      <c r="E20" s="16">
        <v>54</v>
      </c>
      <c r="F20" s="1">
        <f>IF(B20="MAL",E20,IF(E20&gt;=11,E20+variables!$B$1,11))</f>
        <v>55</v>
      </c>
      <c r="G20" s="2">
        <f>$BS20/F20</f>
        <v>0.89090909090909087</v>
      </c>
      <c r="H20" s="79">
        <v>13</v>
      </c>
      <c r="I20" s="84">
        <f t="shared" si="0"/>
        <v>14</v>
      </c>
      <c r="J20" s="89">
        <v>1</v>
      </c>
      <c r="K20" s="9">
        <v>2021</v>
      </c>
      <c r="L20" s="9">
        <v>2021</v>
      </c>
      <c r="M20" s="9"/>
      <c r="N20" s="9">
        <v>1</v>
      </c>
      <c r="O20" s="9">
        <v>1</v>
      </c>
      <c r="P20" s="79">
        <f>SUM(M20:O20)+H20</f>
        <v>15</v>
      </c>
      <c r="Q20" s="9"/>
      <c r="R20" s="9">
        <v>1</v>
      </c>
      <c r="S20" s="9">
        <v>17</v>
      </c>
      <c r="T20" s="9"/>
      <c r="U20" s="1">
        <f>SUM(P20:T20)</f>
        <v>33</v>
      </c>
      <c r="V20" s="9"/>
      <c r="W20" s="9"/>
      <c r="X20" s="9">
        <v>11</v>
      </c>
      <c r="Y20" s="9">
        <v>1</v>
      </c>
      <c r="Z20" s="1">
        <f>SUM(U20:Y20)</f>
        <v>45</v>
      </c>
      <c r="AA20" s="9"/>
      <c r="AB20" s="9"/>
      <c r="AC20" s="9"/>
      <c r="AD20" s="9"/>
      <c r="AE20" s="1">
        <f>SUM(Z20:AD20)</f>
        <v>45</v>
      </c>
      <c r="AF20" s="9"/>
      <c r="AG20" s="9">
        <v>1</v>
      </c>
      <c r="AH20" s="9">
        <v>2</v>
      </c>
      <c r="AI20" s="9">
        <v>1</v>
      </c>
      <c r="AJ20" s="1">
        <f>SUM(AE20:AI20)</f>
        <v>49</v>
      </c>
      <c r="AK20" s="9"/>
      <c r="AL20" s="9"/>
      <c r="AM20" s="9"/>
      <c r="AN20" s="9"/>
      <c r="AO20" s="1">
        <f>SUM(AJ20:AN20)</f>
        <v>49</v>
      </c>
      <c r="AP20" s="9"/>
      <c r="AQ20" s="9"/>
      <c r="AR20" s="9"/>
      <c r="AS20" s="9"/>
      <c r="AT20" s="1">
        <f>SUM(AO20:AS20)</f>
        <v>49</v>
      </c>
      <c r="AU20" s="9"/>
      <c r="AV20" s="9"/>
      <c r="AW20" s="9"/>
      <c r="AX20" s="9"/>
      <c r="AY20" s="1">
        <f>SUM(AT20:AX20)</f>
        <v>49</v>
      </c>
      <c r="AZ20" s="9"/>
      <c r="BA20" s="9"/>
      <c r="BB20" s="9"/>
      <c r="BC20" s="9"/>
      <c r="BD20" s="1">
        <f>SUM(AY20:BC20)</f>
        <v>49</v>
      </c>
      <c r="BE20" s="9"/>
      <c r="BF20" s="9"/>
      <c r="BG20" s="9"/>
      <c r="BH20" s="9"/>
      <c r="BI20" s="1">
        <f>SUM(BD20:BH20)</f>
        <v>49</v>
      </c>
      <c r="BJ20" s="9"/>
      <c r="BK20" s="9"/>
      <c r="BL20" s="9"/>
      <c r="BM20" s="9"/>
      <c r="BN20" s="1">
        <f>SUM(BI20:BM20)</f>
        <v>49</v>
      </c>
      <c r="BO20" s="9"/>
      <c r="BP20" s="9"/>
      <c r="BQ20" s="9"/>
      <c r="BR20" s="9"/>
      <c r="BS20" s="1">
        <f>SUM(BN20:BR20)</f>
        <v>49</v>
      </c>
    </row>
    <row r="21" spans="1:71" s="170" customFormat="1" x14ac:dyDescent="0.25">
      <c r="A21" s="160"/>
      <c r="B21" s="161" t="s">
        <v>194</v>
      </c>
      <c r="C21" s="162">
        <v>3</v>
      </c>
      <c r="D21" s="162">
        <v>3041</v>
      </c>
      <c r="E21" s="174">
        <v>37</v>
      </c>
      <c r="F21" s="161">
        <f>IF(B21="MAL",E21,IF(E21&gt;=11,E21+variables!$B$1,11))</f>
        <v>38</v>
      </c>
      <c r="G21" s="171">
        <f>$BS21/F21</f>
        <v>0.60526315789473684</v>
      </c>
      <c r="H21" s="169">
        <v>15</v>
      </c>
      <c r="I21" s="165">
        <f t="shared" si="0"/>
        <v>17</v>
      </c>
      <c r="J21" s="166">
        <v>2</v>
      </c>
      <c r="K21" s="168">
        <v>2021</v>
      </c>
      <c r="L21" s="168">
        <v>2021</v>
      </c>
      <c r="M21" s="177">
        <v>1</v>
      </c>
      <c r="N21" s="177"/>
      <c r="O21" s="177"/>
      <c r="P21" s="169">
        <f>SUM(M21:O21)+H21</f>
        <v>16</v>
      </c>
      <c r="Q21" s="168"/>
      <c r="R21" s="168">
        <v>1</v>
      </c>
      <c r="S21" s="168"/>
      <c r="T21" s="168">
        <v>6</v>
      </c>
      <c r="U21" s="161">
        <f>SUM(P21:T21)</f>
        <v>23</v>
      </c>
      <c r="V21" s="168"/>
      <c r="W21" s="168"/>
      <c r="X21" s="168"/>
      <c r="Y21" s="168"/>
      <c r="Z21" s="161">
        <f>SUM(U21:Y21)</f>
        <v>23</v>
      </c>
      <c r="AA21" s="168"/>
      <c r="AB21" s="168"/>
      <c r="AC21" s="168"/>
      <c r="AD21" s="168"/>
      <c r="AE21" s="161">
        <f>SUM(Z21:AD21)</f>
        <v>23</v>
      </c>
      <c r="AF21" s="168"/>
      <c r="AG21" s="168"/>
      <c r="AH21" s="168"/>
      <c r="AI21" s="168"/>
      <c r="AJ21" s="161">
        <f>SUM(AE21:AI21)</f>
        <v>23</v>
      </c>
      <c r="AK21" s="168"/>
      <c r="AL21" s="168"/>
      <c r="AM21" s="168"/>
      <c r="AN21" s="168"/>
      <c r="AO21" s="161">
        <f>SUM(AJ21:AN21)</f>
        <v>23</v>
      </c>
      <c r="AP21" s="168"/>
      <c r="AQ21" s="168"/>
      <c r="AR21" s="168"/>
      <c r="AS21" s="168"/>
      <c r="AT21" s="161">
        <f>SUM(AO21:AS21)</f>
        <v>23</v>
      </c>
      <c r="AU21" s="168"/>
      <c r="AV21" s="168"/>
      <c r="AW21" s="168"/>
      <c r="AX21" s="168"/>
      <c r="AY21" s="161">
        <f>SUM(AT21:AX21)</f>
        <v>23</v>
      </c>
      <c r="AZ21" s="168"/>
      <c r="BA21" s="168"/>
      <c r="BB21" s="168"/>
      <c r="BC21" s="168"/>
      <c r="BD21" s="161">
        <f>SUM(AY21:BC21)</f>
        <v>23</v>
      </c>
      <c r="BE21" s="168"/>
      <c r="BF21" s="168"/>
      <c r="BG21" s="168"/>
      <c r="BH21" s="168"/>
      <c r="BI21" s="161">
        <f>SUM(BD21:BH21)</f>
        <v>23</v>
      </c>
      <c r="BJ21" s="168"/>
      <c r="BK21" s="168"/>
      <c r="BL21" s="168"/>
      <c r="BM21" s="168"/>
      <c r="BN21" s="161">
        <f>SUM(BI21:BM21)</f>
        <v>23</v>
      </c>
      <c r="BO21" s="168"/>
      <c r="BP21" s="168"/>
      <c r="BQ21" s="168"/>
      <c r="BR21" s="168"/>
      <c r="BS21" s="161">
        <f>SUM(BN21:BR21)</f>
        <v>23</v>
      </c>
    </row>
    <row r="22" spans="1:71" x14ac:dyDescent="0.25">
      <c r="A22" s="1"/>
      <c r="B22" s="1"/>
      <c r="C22" s="1"/>
      <c r="D22" s="1"/>
      <c r="E22" s="1"/>
      <c r="F22" s="1"/>
      <c r="G22" s="1"/>
      <c r="H22" s="79"/>
      <c r="I22" s="84"/>
      <c r="J22" s="79"/>
      <c r="K22" s="1"/>
      <c r="L22" s="1"/>
      <c r="M22" s="79">
        <f>SUM(M19:M21)</f>
        <v>1</v>
      </c>
      <c r="N22" s="79">
        <f>SUM(N19:N21)</f>
        <v>1</v>
      </c>
      <c r="O22" s="79">
        <f>SUM(O19:O21)</f>
        <v>1</v>
      </c>
      <c r="P22" s="79">
        <f>SUM(P19:P21)</f>
        <v>31</v>
      </c>
      <c r="Q22" s="79">
        <f t="shared" ref="Q22:BS22" si="2">SUM(Q19:Q21)</f>
        <v>0</v>
      </c>
      <c r="R22" s="79">
        <f t="shared" si="2"/>
        <v>2</v>
      </c>
      <c r="S22" s="79">
        <f t="shared" si="2"/>
        <v>17</v>
      </c>
      <c r="T22" s="79">
        <f t="shared" si="2"/>
        <v>6</v>
      </c>
      <c r="U22" s="79">
        <f t="shared" si="2"/>
        <v>56</v>
      </c>
      <c r="V22" s="79">
        <f t="shared" si="2"/>
        <v>0</v>
      </c>
      <c r="W22" s="79">
        <f t="shared" si="2"/>
        <v>0</v>
      </c>
      <c r="X22" s="79">
        <f t="shared" si="2"/>
        <v>11</v>
      </c>
      <c r="Y22" s="79">
        <f t="shared" si="2"/>
        <v>1</v>
      </c>
      <c r="Z22" s="79">
        <f t="shared" si="2"/>
        <v>68</v>
      </c>
      <c r="AA22" s="79">
        <f t="shared" si="2"/>
        <v>0</v>
      </c>
      <c r="AB22" s="79">
        <f t="shared" si="2"/>
        <v>0</v>
      </c>
      <c r="AC22" s="79">
        <f t="shared" si="2"/>
        <v>0</v>
      </c>
      <c r="AD22" s="79">
        <f t="shared" si="2"/>
        <v>0</v>
      </c>
      <c r="AE22" s="79">
        <f t="shared" si="2"/>
        <v>68</v>
      </c>
      <c r="AF22" s="79">
        <f t="shared" si="2"/>
        <v>0</v>
      </c>
      <c r="AG22" s="79">
        <f t="shared" si="2"/>
        <v>1</v>
      </c>
      <c r="AH22" s="79">
        <f t="shared" si="2"/>
        <v>2</v>
      </c>
      <c r="AI22" s="79">
        <f t="shared" si="2"/>
        <v>1</v>
      </c>
      <c r="AJ22" s="79">
        <f t="shared" si="2"/>
        <v>72</v>
      </c>
      <c r="AK22" s="79">
        <f t="shared" si="2"/>
        <v>0</v>
      </c>
      <c r="AL22" s="79">
        <f t="shared" si="2"/>
        <v>0</v>
      </c>
      <c r="AM22" s="79">
        <f t="shared" si="2"/>
        <v>0</v>
      </c>
      <c r="AN22" s="79">
        <f t="shared" si="2"/>
        <v>0</v>
      </c>
      <c r="AO22" s="79">
        <f t="shared" si="2"/>
        <v>72</v>
      </c>
      <c r="AP22" s="79">
        <f t="shared" si="2"/>
        <v>0</v>
      </c>
      <c r="AQ22" s="79">
        <f t="shared" si="2"/>
        <v>0</v>
      </c>
      <c r="AR22" s="79">
        <f t="shared" si="2"/>
        <v>0</v>
      </c>
      <c r="AS22" s="79">
        <f t="shared" si="2"/>
        <v>0</v>
      </c>
      <c r="AT22" s="79">
        <f t="shared" si="2"/>
        <v>72</v>
      </c>
      <c r="AU22" s="79">
        <f t="shared" si="2"/>
        <v>0</v>
      </c>
      <c r="AV22" s="79">
        <f t="shared" si="2"/>
        <v>0</v>
      </c>
      <c r="AW22" s="79">
        <f t="shared" si="2"/>
        <v>0</v>
      </c>
      <c r="AX22" s="79">
        <f t="shared" si="2"/>
        <v>0</v>
      </c>
      <c r="AY22" s="79">
        <f t="shared" si="2"/>
        <v>72</v>
      </c>
      <c r="AZ22" s="79">
        <f t="shared" si="2"/>
        <v>0</v>
      </c>
      <c r="BA22" s="79">
        <f t="shared" si="2"/>
        <v>0</v>
      </c>
      <c r="BB22" s="79">
        <f t="shared" si="2"/>
        <v>0</v>
      </c>
      <c r="BC22" s="79">
        <f t="shared" si="2"/>
        <v>0</v>
      </c>
      <c r="BD22" s="79">
        <f t="shared" si="2"/>
        <v>72</v>
      </c>
      <c r="BE22" s="79">
        <f t="shared" si="2"/>
        <v>0</v>
      </c>
      <c r="BF22" s="79">
        <f t="shared" si="2"/>
        <v>0</v>
      </c>
      <c r="BG22" s="79">
        <f t="shared" si="2"/>
        <v>0</v>
      </c>
      <c r="BH22" s="79">
        <f t="shared" si="2"/>
        <v>0</v>
      </c>
      <c r="BI22" s="79">
        <f t="shared" si="2"/>
        <v>72</v>
      </c>
      <c r="BJ22" s="79">
        <f t="shared" si="2"/>
        <v>0</v>
      </c>
      <c r="BK22" s="79">
        <f t="shared" si="2"/>
        <v>0</v>
      </c>
      <c r="BL22" s="79">
        <f t="shared" si="2"/>
        <v>0</v>
      </c>
      <c r="BM22" s="79">
        <f t="shared" si="2"/>
        <v>0</v>
      </c>
      <c r="BN22" s="79">
        <f t="shared" si="2"/>
        <v>72</v>
      </c>
      <c r="BO22" s="79">
        <f t="shared" si="2"/>
        <v>0</v>
      </c>
      <c r="BP22" s="79">
        <f t="shared" si="2"/>
        <v>0</v>
      </c>
      <c r="BQ22" s="79">
        <f t="shared" si="2"/>
        <v>0</v>
      </c>
      <c r="BR22" s="79">
        <f t="shared" si="2"/>
        <v>0</v>
      </c>
      <c r="BS22" s="79">
        <f t="shared" si="2"/>
        <v>72</v>
      </c>
    </row>
    <row r="23" spans="1:71" x14ac:dyDescent="0.25">
      <c r="A23" s="1"/>
      <c r="B23" s="1" t="s">
        <v>244</v>
      </c>
      <c r="C23" s="1">
        <f>COUNT(C20:C21)</f>
        <v>2</v>
      </c>
      <c r="D23" s="1"/>
      <c r="E23" s="1">
        <f>SUM(E19:E21)</f>
        <v>91</v>
      </c>
      <c r="F23" s="1">
        <f>SUM(F19:F21)</f>
        <v>93</v>
      </c>
      <c r="G23" s="2">
        <f>$BS22/F23</f>
        <v>0.77419354838709675</v>
      </c>
      <c r="H23" s="79">
        <f>SUM(H19:H21)</f>
        <v>28</v>
      </c>
      <c r="I23" s="79">
        <f>SUM(I19:I21)</f>
        <v>31</v>
      </c>
      <c r="J23" s="79">
        <f>SUM(J19:J21)</f>
        <v>3</v>
      </c>
      <c r="K23" s="1"/>
      <c r="L23" s="1"/>
      <c r="M23" s="1"/>
      <c r="N23" s="1"/>
      <c r="O23" s="1"/>
      <c r="P23" s="2">
        <f>P22/F23</f>
        <v>0.33333333333333331</v>
      </c>
      <c r="Q23" s="1"/>
      <c r="R23" s="1">
        <f>M22+R22</f>
        <v>3</v>
      </c>
      <c r="S23" s="1">
        <f>N22+S22</f>
        <v>18</v>
      </c>
      <c r="T23" s="1">
        <f>O22+T22</f>
        <v>7</v>
      </c>
      <c r="U23" s="2">
        <f>U22/F23</f>
        <v>0.60215053763440862</v>
      </c>
      <c r="V23" s="1"/>
      <c r="W23" s="1">
        <f>R23+W22</f>
        <v>3</v>
      </c>
      <c r="X23" s="1">
        <f>S23+X22</f>
        <v>29</v>
      </c>
      <c r="Y23" s="1">
        <f>T23+Y22</f>
        <v>8</v>
      </c>
      <c r="Z23" s="2">
        <f>Z22/F23</f>
        <v>0.73118279569892475</v>
      </c>
      <c r="AA23" s="1"/>
      <c r="AB23" s="1">
        <f>W23+AB22</f>
        <v>3</v>
      </c>
      <c r="AC23" s="1">
        <f>X23+AC22</f>
        <v>29</v>
      </c>
      <c r="AD23" s="1">
        <f>Y23+AD22</f>
        <v>8</v>
      </c>
      <c r="AE23" s="2">
        <f>AE22/F23</f>
        <v>0.73118279569892475</v>
      </c>
      <c r="AF23" s="1"/>
      <c r="AG23" s="1">
        <f>AB23+AG22</f>
        <v>4</v>
      </c>
      <c r="AH23" s="1">
        <f>AC23+AH22</f>
        <v>31</v>
      </c>
      <c r="AI23" s="1">
        <f>AD23+AI22</f>
        <v>9</v>
      </c>
      <c r="AJ23" s="2">
        <f>AJ22/F23</f>
        <v>0.77419354838709675</v>
      </c>
      <c r="AK23" s="1"/>
      <c r="AL23" s="1">
        <f>AG23+AL22</f>
        <v>4</v>
      </c>
      <c r="AM23" s="1">
        <f>AH23+AM22</f>
        <v>31</v>
      </c>
      <c r="AN23" s="1">
        <f>AI23+AN22</f>
        <v>9</v>
      </c>
      <c r="AO23" s="2">
        <f>AO22/F23</f>
        <v>0.77419354838709675</v>
      </c>
      <c r="AP23" s="1"/>
      <c r="AQ23" s="1">
        <f>AL23+AQ22</f>
        <v>4</v>
      </c>
      <c r="AR23" s="1">
        <f>AM23+AR22</f>
        <v>31</v>
      </c>
      <c r="AS23" s="1">
        <f>AN23+AS22</f>
        <v>9</v>
      </c>
      <c r="AT23" s="2">
        <f>AT22/F23</f>
        <v>0.77419354838709675</v>
      </c>
      <c r="AU23" s="1"/>
      <c r="AV23" s="1">
        <f>AQ23+AV22</f>
        <v>4</v>
      </c>
      <c r="AW23" s="1">
        <f>AR23+AW22</f>
        <v>31</v>
      </c>
      <c r="AX23" s="1">
        <f>AS23+AX22</f>
        <v>9</v>
      </c>
      <c r="AY23" s="2">
        <f>AY22/F23</f>
        <v>0.77419354838709675</v>
      </c>
      <c r="AZ23" s="1"/>
      <c r="BA23" s="1">
        <f>AV23+BA22</f>
        <v>4</v>
      </c>
      <c r="BB23" s="1">
        <f>AW23+BB22</f>
        <v>31</v>
      </c>
      <c r="BC23" s="1">
        <f>AX23+BC22</f>
        <v>9</v>
      </c>
      <c r="BD23" s="2">
        <f>BD22/F23</f>
        <v>0.77419354838709675</v>
      </c>
      <c r="BE23" s="1"/>
      <c r="BF23" s="1">
        <f>BA23+BF22</f>
        <v>4</v>
      </c>
      <c r="BG23" s="1">
        <f>BB23+BG22</f>
        <v>31</v>
      </c>
      <c r="BH23" s="1">
        <f>BC23+BH22</f>
        <v>9</v>
      </c>
      <c r="BI23" s="2">
        <f>BI22/F23</f>
        <v>0.77419354838709675</v>
      </c>
      <c r="BJ23" s="1"/>
      <c r="BK23" s="1">
        <f>BF23+BK22</f>
        <v>4</v>
      </c>
      <c r="BL23" s="1">
        <f>BG23+BL22</f>
        <v>31</v>
      </c>
      <c r="BM23" s="1">
        <f>BH23+BM22</f>
        <v>9</v>
      </c>
      <c r="BN23" s="2">
        <f>BN22/F23</f>
        <v>0.77419354838709675</v>
      </c>
      <c r="BO23" s="1"/>
      <c r="BP23" s="1">
        <f>BK23+BP22</f>
        <v>4</v>
      </c>
      <c r="BQ23" s="1">
        <f>BL23+BQ22</f>
        <v>31</v>
      </c>
      <c r="BR23" s="1">
        <f>BM23+BR22</f>
        <v>9</v>
      </c>
      <c r="BS23" s="2">
        <f>BS22/F23</f>
        <v>0.77419354838709675</v>
      </c>
    </row>
    <row r="24" spans="1:71" x14ac:dyDescent="0.25">
      <c r="I24" s="84"/>
    </row>
    <row r="25" spans="1:71" x14ac:dyDescent="0.25">
      <c r="A25" s="20" t="s">
        <v>262</v>
      </c>
      <c r="B25" s="1"/>
      <c r="C25" s="1"/>
      <c r="D25" s="1"/>
      <c r="E25" s="16"/>
      <c r="F25" s="1"/>
      <c r="G25" s="2"/>
      <c r="H25" s="79"/>
      <c r="I25" s="84"/>
      <c r="J25" s="89"/>
      <c r="K25" s="9">
        <v>2021</v>
      </c>
      <c r="L25" s="9">
        <v>2021</v>
      </c>
      <c r="M25" s="9"/>
      <c r="N25" s="9"/>
      <c r="O25" s="9"/>
      <c r="P25" s="79">
        <f>+H25</f>
        <v>0</v>
      </c>
      <c r="Q25" s="9"/>
      <c r="R25" s="9"/>
      <c r="S25" s="9"/>
      <c r="T25" s="9"/>
      <c r="U25" s="1">
        <f t="shared" ref="U25:U33" si="3">SUM(P25:T25)</f>
        <v>0</v>
      </c>
      <c r="V25" s="9"/>
      <c r="W25" s="9"/>
      <c r="X25" s="9"/>
      <c r="Y25" s="9"/>
      <c r="Z25" s="1">
        <f t="shared" ref="Z25:Z33" si="4">SUM(U25:Y25)</f>
        <v>0</v>
      </c>
      <c r="AA25" s="9"/>
      <c r="AB25" s="9"/>
      <c r="AC25" s="9"/>
      <c r="AD25" s="9"/>
      <c r="AE25" s="1">
        <f t="shared" ref="AE25:AE33" si="5">SUM(Z25:AD25)</f>
        <v>0</v>
      </c>
      <c r="AF25" s="9"/>
      <c r="AG25" s="9"/>
      <c r="AH25" s="9"/>
      <c r="AI25" s="9"/>
      <c r="AJ25" s="1">
        <f t="shared" ref="AJ25:AJ33" si="6">SUM(AE25:AI25)</f>
        <v>0</v>
      </c>
      <c r="AK25" s="9"/>
      <c r="AL25" s="9"/>
      <c r="AM25" s="9"/>
      <c r="AN25" s="9"/>
      <c r="AO25" s="1">
        <f t="shared" ref="AO25:AO33" si="7">SUM(AJ25:AN25)</f>
        <v>0</v>
      </c>
      <c r="AP25" s="9"/>
      <c r="AQ25" s="9"/>
      <c r="AR25" s="9"/>
      <c r="AS25" s="9"/>
      <c r="AT25" s="1">
        <f t="shared" ref="AT25:AT33" si="8">SUM(AO25:AS25)</f>
        <v>0</v>
      </c>
      <c r="AU25" s="9"/>
      <c r="AV25" s="9"/>
      <c r="AW25" s="9"/>
      <c r="AX25" s="9"/>
      <c r="AY25" s="1">
        <f t="shared" ref="AY25:AY33" si="9">SUM(AT25:AX25)</f>
        <v>0</v>
      </c>
      <c r="AZ25" s="9"/>
      <c r="BA25" s="9"/>
      <c r="BB25" s="9"/>
      <c r="BC25" s="9"/>
      <c r="BD25" s="1">
        <f t="shared" ref="BD25:BD33" si="10">SUM(AY25:BC25)</f>
        <v>0</v>
      </c>
      <c r="BE25" s="9"/>
      <c r="BF25" s="9"/>
      <c r="BG25" s="9"/>
      <c r="BH25" s="9"/>
      <c r="BI25" s="1">
        <f t="shared" ref="BI25:BI33" si="11">SUM(BD25:BH25)</f>
        <v>0</v>
      </c>
      <c r="BJ25" s="9"/>
      <c r="BK25" s="9"/>
      <c r="BL25" s="9"/>
      <c r="BM25" s="9"/>
      <c r="BN25" s="1">
        <f t="shared" ref="BN25:BN33" si="12">SUM(BI25:BM25)</f>
        <v>0</v>
      </c>
      <c r="BO25" s="9"/>
      <c r="BP25" s="9"/>
      <c r="BQ25" s="9"/>
      <c r="BR25" s="9"/>
      <c r="BS25" s="1">
        <f t="shared" ref="BS25:BS33" si="13">SUM(BN25:BR25)</f>
        <v>0</v>
      </c>
    </row>
    <row r="26" spans="1:71" s="237" customFormat="1" x14ac:dyDescent="0.25">
      <c r="A26" s="273"/>
      <c r="B26" s="232" t="s">
        <v>263</v>
      </c>
      <c r="C26" s="274">
        <v>7</v>
      </c>
      <c r="D26" s="274">
        <v>3117</v>
      </c>
      <c r="E26" s="275">
        <v>14</v>
      </c>
      <c r="F26" s="232">
        <f>IF(B26="MAL",E26,IF(E26&gt;=11,E26+variables!$B$1,11))</f>
        <v>15</v>
      </c>
      <c r="G26" s="234">
        <f t="shared" ref="G26:G33" si="14">$BS26/F26</f>
        <v>1.1333333333333333</v>
      </c>
      <c r="H26" s="236">
        <v>10</v>
      </c>
      <c r="I26" s="251">
        <f t="shared" si="0"/>
        <v>10</v>
      </c>
      <c r="J26" s="252"/>
      <c r="K26" s="235">
        <v>2021</v>
      </c>
      <c r="L26" s="235">
        <v>2021</v>
      </c>
      <c r="M26" s="235"/>
      <c r="N26" s="235"/>
      <c r="O26" s="235"/>
      <c r="P26" s="236">
        <f>SUM(M26:O26)+H26</f>
        <v>10</v>
      </c>
      <c r="Q26" s="235"/>
      <c r="R26" s="235"/>
      <c r="S26" s="235"/>
      <c r="T26" s="235"/>
      <c r="U26" s="232">
        <f t="shared" si="3"/>
        <v>10</v>
      </c>
      <c r="V26" s="235"/>
      <c r="W26" s="235"/>
      <c r="X26" s="235"/>
      <c r="Y26" s="235"/>
      <c r="Z26" s="232">
        <f t="shared" si="4"/>
        <v>10</v>
      </c>
      <c r="AA26" s="235"/>
      <c r="AB26" s="235"/>
      <c r="AC26" s="235"/>
      <c r="AD26" s="235"/>
      <c r="AE26" s="232">
        <f t="shared" si="5"/>
        <v>10</v>
      </c>
      <c r="AF26" s="235"/>
      <c r="AG26" s="235"/>
      <c r="AH26" s="235"/>
      <c r="AI26" s="235"/>
      <c r="AJ26" s="232">
        <f t="shared" si="6"/>
        <v>10</v>
      </c>
      <c r="AK26" s="235"/>
      <c r="AL26" s="235"/>
      <c r="AM26" s="235"/>
      <c r="AN26" s="235"/>
      <c r="AO26" s="232">
        <f t="shared" si="7"/>
        <v>10</v>
      </c>
      <c r="AP26" s="235"/>
      <c r="AQ26" s="235"/>
      <c r="AR26" s="235"/>
      <c r="AS26" s="235"/>
      <c r="AT26" s="232">
        <f t="shared" si="8"/>
        <v>10</v>
      </c>
      <c r="AU26" s="235"/>
      <c r="AV26" s="235">
        <v>3</v>
      </c>
      <c r="AW26" s="235">
        <v>4</v>
      </c>
      <c r="AX26" s="235"/>
      <c r="AY26" s="232">
        <f t="shared" si="9"/>
        <v>17</v>
      </c>
      <c r="AZ26" s="235"/>
      <c r="BA26" s="235"/>
      <c r="BB26" s="235"/>
      <c r="BC26" s="235"/>
      <c r="BD26" s="232">
        <f t="shared" si="10"/>
        <v>17</v>
      </c>
      <c r="BE26" s="235"/>
      <c r="BF26" s="235"/>
      <c r="BG26" s="235"/>
      <c r="BH26" s="235"/>
      <c r="BI26" s="232">
        <f t="shared" si="11"/>
        <v>17</v>
      </c>
      <c r="BJ26" s="235"/>
      <c r="BK26" s="235"/>
      <c r="BL26" s="235"/>
      <c r="BM26" s="235"/>
      <c r="BN26" s="232">
        <f t="shared" si="12"/>
        <v>17</v>
      </c>
      <c r="BO26" s="235"/>
      <c r="BP26" s="235"/>
      <c r="BQ26" s="235"/>
      <c r="BR26" s="235"/>
      <c r="BS26" s="232">
        <f t="shared" si="13"/>
        <v>17</v>
      </c>
    </row>
    <row r="27" spans="1:71" x14ac:dyDescent="0.25">
      <c r="A27" s="20"/>
      <c r="B27" s="17" t="s">
        <v>306</v>
      </c>
      <c r="C27" s="12">
        <v>15</v>
      </c>
      <c r="D27" s="12">
        <v>5351</v>
      </c>
      <c r="E27" s="16">
        <v>38</v>
      </c>
      <c r="F27" s="1">
        <f>IF(B27="MAL",E27,IF(E27&gt;=11,E27+variables!$B$1,11))</f>
        <v>39</v>
      </c>
      <c r="G27" s="2">
        <f t="shared" si="14"/>
        <v>0.97435897435897434</v>
      </c>
      <c r="H27" s="79">
        <v>20</v>
      </c>
      <c r="I27" s="84">
        <f t="shared" si="0"/>
        <v>20</v>
      </c>
      <c r="J27" s="89"/>
      <c r="K27" s="9">
        <v>2021</v>
      </c>
      <c r="L27" s="9">
        <v>2021</v>
      </c>
      <c r="M27" s="24"/>
      <c r="N27" s="24"/>
      <c r="O27" s="24"/>
      <c r="P27" s="79">
        <f t="shared" ref="P27:P33" si="15">SUM(M27:O27)+H27</f>
        <v>20</v>
      </c>
      <c r="Q27" s="9"/>
      <c r="R27" s="9"/>
      <c r="S27" s="9"/>
      <c r="T27" s="9"/>
      <c r="U27" s="1">
        <f t="shared" si="3"/>
        <v>20</v>
      </c>
      <c r="V27" s="9"/>
      <c r="W27" s="9"/>
      <c r="X27" s="9"/>
      <c r="Y27" s="9"/>
      <c r="Z27" s="1">
        <f t="shared" si="4"/>
        <v>20</v>
      </c>
      <c r="AA27" s="9"/>
      <c r="AB27" s="9"/>
      <c r="AC27" s="9"/>
      <c r="AD27" s="9"/>
      <c r="AE27" s="1">
        <f t="shared" si="5"/>
        <v>20</v>
      </c>
      <c r="AF27" s="9"/>
      <c r="AG27" s="9"/>
      <c r="AH27" s="9"/>
      <c r="AI27" s="9"/>
      <c r="AJ27" s="1">
        <f t="shared" si="6"/>
        <v>20</v>
      </c>
      <c r="AK27" s="9"/>
      <c r="AL27" s="9"/>
      <c r="AM27" s="9"/>
      <c r="AN27" s="9"/>
      <c r="AO27" s="1">
        <f t="shared" si="7"/>
        <v>20</v>
      </c>
      <c r="AP27" s="9"/>
      <c r="AQ27" s="9"/>
      <c r="AR27" s="9">
        <v>18</v>
      </c>
      <c r="AS27" s="9"/>
      <c r="AT27" s="1">
        <f t="shared" si="8"/>
        <v>38</v>
      </c>
      <c r="AU27" s="9"/>
      <c r="AV27" s="9"/>
      <c r="AW27" s="9"/>
      <c r="AX27" s="9"/>
      <c r="AY27" s="1">
        <f t="shared" si="9"/>
        <v>38</v>
      </c>
      <c r="AZ27" s="9"/>
      <c r="BA27" s="9"/>
      <c r="BB27" s="9"/>
      <c r="BC27" s="9"/>
      <c r="BD27" s="1">
        <f t="shared" si="10"/>
        <v>38</v>
      </c>
      <c r="BE27" s="9"/>
      <c r="BF27" s="9"/>
      <c r="BG27" s="9"/>
      <c r="BH27" s="9"/>
      <c r="BI27" s="1">
        <f t="shared" si="11"/>
        <v>38</v>
      </c>
      <c r="BJ27" s="9"/>
      <c r="BK27" s="9"/>
      <c r="BL27" s="9"/>
      <c r="BM27" s="9"/>
      <c r="BN27" s="1">
        <f t="shared" si="12"/>
        <v>38</v>
      </c>
      <c r="BO27" s="9"/>
      <c r="BP27" s="9"/>
      <c r="BQ27" s="9"/>
      <c r="BR27" s="9"/>
      <c r="BS27" s="1">
        <f t="shared" si="13"/>
        <v>38</v>
      </c>
    </row>
    <row r="28" spans="1:71" x14ac:dyDescent="0.25">
      <c r="A28" s="20"/>
      <c r="B28" s="1" t="s">
        <v>228</v>
      </c>
      <c r="C28" s="12">
        <v>38</v>
      </c>
      <c r="D28" s="12">
        <v>2179</v>
      </c>
      <c r="E28" s="16">
        <v>38</v>
      </c>
      <c r="F28" s="1">
        <f>IF(B28="MAL",E28,IF(E28&gt;=11,E28+variables!$B$1,11))</f>
        <v>39</v>
      </c>
      <c r="G28" s="2">
        <f t="shared" si="14"/>
        <v>0.84615384615384615</v>
      </c>
      <c r="H28" s="79">
        <v>15</v>
      </c>
      <c r="I28" s="84">
        <f t="shared" si="0"/>
        <v>16</v>
      </c>
      <c r="J28" s="89">
        <v>1</v>
      </c>
      <c r="K28" s="9">
        <v>2021</v>
      </c>
      <c r="L28" s="9">
        <v>2021</v>
      </c>
      <c r="M28" s="9"/>
      <c r="N28" s="9"/>
      <c r="O28" s="9"/>
      <c r="P28" s="79">
        <f t="shared" si="15"/>
        <v>15</v>
      </c>
      <c r="Q28" s="9"/>
      <c r="R28" s="9"/>
      <c r="S28" s="9"/>
      <c r="T28" s="9"/>
      <c r="U28" s="1">
        <f t="shared" si="3"/>
        <v>15</v>
      </c>
      <c r="V28" s="9"/>
      <c r="W28" s="9"/>
      <c r="X28" s="9"/>
      <c r="Y28" s="9"/>
      <c r="Z28" s="1">
        <f t="shared" si="4"/>
        <v>15</v>
      </c>
      <c r="AA28" s="9"/>
      <c r="AB28" s="9"/>
      <c r="AC28" s="9"/>
      <c r="AD28" s="9"/>
      <c r="AE28" s="1">
        <f t="shared" si="5"/>
        <v>15</v>
      </c>
      <c r="AF28" s="9"/>
      <c r="AG28" s="9"/>
      <c r="AH28" s="9"/>
      <c r="AI28" s="9"/>
      <c r="AJ28" s="1">
        <f t="shared" si="6"/>
        <v>15</v>
      </c>
      <c r="AK28" s="9"/>
      <c r="AL28" s="9"/>
      <c r="AM28" s="9"/>
      <c r="AN28" s="9"/>
      <c r="AO28" s="1">
        <f t="shared" si="7"/>
        <v>15</v>
      </c>
      <c r="AP28" s="9"/>
      <c r="AQ28" s="9"/>
      <c r="AR28" s="9">
        <v>17</v>
      </c>
      <c r="AS28" s="9"/>
      <c r="AT28" s="1">
        <f t="shared" si="8"/>
        <v>32</v>
      </c>
      <c r="AU28" s="9">
        <v>1</v>
      </c>
      <c r="AV28" s="9"/>
      <c r="AW28" s="9"/>
      <c r="AX28" s="9"/>
      <c r="AY28" s="1">
        <f t="shared" si="9"/>
        <v>33</v>
      </c>
      <c r="AZ28" s="9"/>
      <c r="BA28" s="9"/>
      <c r="BB28" s="9"/>
      <c r="BC28" s="9"/>
      <c r="BD28" s="1">
        <f t="shared" si="10"/>
        <v>33</v>
      </c>
      <c r="BE28" s="9"/>
      <c r="BF28" s="9"/>
      <c r="BG28" s="9"/>
      <c r="BH28" s="9"/>
      <c r="BI28" s="1">
        <f t="shared" si="11"/>
        <v>33</v>
      </c>
      <c r="BJ28" s="9"/>
      <c r="BK28" s="9"/>
      <c r="BL28" s="9"/>
      <c r="BM28" s="9"/>
      <c r="BN28" s="1">
        <f t="shared" si="12"/>
        <v>33</v>
      </c>
      <c r="BO28" s="9"/>
      <c r="BP28" s="9"/>
      <c r="BQ28" s="9"/>
      <c r="BR28" s="9"/>
      <c r="BS28" s="1">
        <f t="shared" si="13"/>
        <v>33</v>
      </c>
    </row>
    <row r="29" spans="1:71" x14ac:dyDescent="0.25">
      <c r="A29" s="102"/>
      <c r="B29" s="66" t="s">
        <v>142</v>
      </c>
      <c r="C29" s="70">
        <v>39</v>
      </c>
      <c r="D29" s="70">
        <v>2445</v>
      </c>
      <c r="E29" s="71">
        <v>16</v>
      </c>
      <c r="F29" s="66">
        <f>IF(B29="MAL",E29,IF(E29&gt;=11,E29+variables!$B$1,11))</f>
        <v>17</v>
      </c>
      <c r="G29" s="103">
        <f t="shared" si="14"/>
        <v>0.41176470588235292</v>
      </c>
      <c r="H29" s="92">
        <v>5</v>
      </c>
      <c r="I29" s="90">
        <f t="shared" si="0"/>
        <v>5</v>
      </c>
      <c r="J29" s="91"/>
      <c r="K29" s="67">
        <v>2021</v>
      </c>
      <c r="L29" s="67">
        <v>2021</v>
      </c>
      <c r="M29" s="67"/>
      <c r="N29" s="67"/>
      <c r="O29" s="67"/>
      <c r="P29" s="92">
        <f t="shared" si="15"/>
        <v>5</v>
      </c>
      <c r="Q29" s="67"/>
      <c r="R29" s="67"/>
      <c r="S29" s="67"/>
      <c r="T29" s="67"/>
      <c r="U29" s="66">
        <f t="shared" si="3"/>
        <v>5</v>
      </c>
      <c r="V29" s="67"/>
      <c r="W29" s="67"/>
      <c r="X29" s="67"/>
      <c r="Y29" s="67"/>
      <c r="Z29" s="66">
        <f t="shared" si="4"/>
        <v>5</v>
      </c>
      <c r="AA29" s="67"/>
      <c r="AB29" s="67"/>
      <c r="AC29" s="67"/>
      <c r="AD29" s="67"/>
      <c r="AE29" s="66">
        <f t="shared" si="5"/>
        <v>5</v>
      </c>
      <c r="AF29" s="67"/>
      <c r="AG29" s="67"/>
      <c r="AH29" s="67"/>
      <c r="AI29" s="67"/>
      <c r="AJ29" s="66">
        <f t="shared" si="6"/>
        <v>5</v>
      </c>
      <c r="AK29" s="67"/>
      <c r="AL29" s="67"/>
      <c r="AM29" s="67"/>
      <c r="AN29" s="67"/>
      <c r="AO29" s="66">
        <f t="shared" si="7"/>
        <v>5</v>
      </c>
      <c r="AP29" s="67"/>
      <c r="AQ29" s="67"/>
      <c r="AR29" s="67">
        <v>2</v>
      </c>
      <c r="AS29" s="67"/>
      <c r="AT29" s="66">
        <f t="shared" si="8"/>
        <v>7</v>
      </c>
      <c r="AU29" s="67"/>
      <c r="AV29" s="67"/>
      <c r="AW29" s="67"/>
      <c r="AX29" s="67"/>
      <c r="AY29" s="66">
        <f t="shared" si="9"/>
        <v>7</v>
      </c>
      <c r="AZ29" s="67"/>
      <c r="BA29" s="67"/>
      <c r="BB29" s="67"/>
      <c r="BC29" s="67"/>
      <c r="BD29" s="66">
        <f t="shared" si="10"/>
        <v>7</v>
      </c>
      <c r="BE29" s="67"/>
      <c r="BF29" s="67"/>
      <c r="BG29" s="67"/>
      <c r="BH29" s="67"/>
      <c r="BI29" s="66">
        <f t="shared" si="11"/>
        <v>7</v>
      </c>
      <c r="BJ29" s="67"/>
      <c r="BK29" s="67"/>
      <c r="BL29" s="67"/>
      <c r="BM29" s="67"/>
      <c r="BN29" s="66">
        <f t="shared" si="12"/>
        <v>7</v>
      </c>
      <c r="BO29" s="67"/>
      <c r="BP29" s="67"/>
      <c r="BQ29" s="67"/>
      <c r="BR29" s="67"/>
      <c r="BS29" s="66">
        <f t="shared" si="13"/>
        <v>7</v>
      </c>
    </row>
    <row r="30" spans="1:71" s="105" customFormat="1" x14ac:dyDescent="0.25">
      <c r="A30" s="20"/>
      <c r="B30" s="13" t="s">
        <v>249</v>
      </c>
      <c r="C30" s="12">
        <v>41</v>
      </c>
      <c r="D30" s="12">
        <v>6763</v>
      </c>
      <c r="E30" s="16">
        <v>33</v>
      </c>
      <c r="F30" s="1">
        <f>IF(B30="MAL",E30,IF(E30&gt;=11,E30+variables!$B$1,11))</f>
        <v>34</v>
      </c>
      <c r="G30" s="2">
        <f t="shared" si="14"/>
        <v>0.97058823529411764</v>
      </c>
      <c r="H30" s="79">
        <v>5</v>
      </c>
      <c r="I30" s="79">
        <f t="shared" si="0"/>
        <v>5</v>
      </c>
      <c r="J30" s="89"/>
      <c r="K30" s="9">
        <v>2021</v>
      </c>
      <c r="L30" s="9">
        <v>2021</v>
      </c>
      <c r="M30" s="24"/>
      <c r="N30" s="24"/>
      <c r="O30" s="24"/>
      <c r="P30" s="79">
        <f t="shared" si="15"/>
        <v>5</v>
      </c>
      <c r="Q30" s="9"/>
      <c r="R30" s="9"/>
      <c r="S30" s="9"/>
      <c r="T30" s="9"/>
      <c r="U30" s="1">
        <f>SUM(P30:T30)</f>
        <v>5</v>
      </c>
      <c r="V30" s="9"/>
      <c r="W30" s="9"/>
      <c r="X30" s="9"/>
      <c r="Y30" s="9"/>
      <c r="Z30" s="1">
        <f>SUM(U30:Y30)</f>
        <v>5</v>
      </c>
      <c r="AA30" s="9"/>
      <c r="AB30" s="9"/>
      <c r="AC30" s="9"/>
      <c r="AD30" s="9"/>
      <c r="AE30" s="1">
        <f>SUM(Z30:AD30)</f>
        <v>5</v>
      </c>
      <c r="AF30" s="9"/>
      <c r="AG30" s="9"/>
      <c r="AH30" s="9"/>
      <c r="AI30" s="9"/>
      <c r="AJ30" s="1">
        <f>SUM(AE30:AI30)</f>
        <v>5</v>
      </c>
      <c r="AK30" s="9"/>
      <c r="AL30" s="9"/>
      <c r="AM30" s="9">
        <v>28</v>
      </c>
      <c r="AN30" s="9"/>
      <c r="AO30" s="1">
        <f>SUM(AJ30:AN30)</f>
        <v>33</v>
      </c>
      <c r="AP30" s="9"/>
      <c r="AQ30" s="9"/>
      <c r="AR30" s="9"/>
      <c r="AS30" s="9"/>
      <c r="AT30" s="1">
        <f>SUM(AO30:AS30)</f>
        <v>33</v>
      </c>
      <c r="AU30" s="9"/>
      <c r="AV30" s="9"/>
      <c r="AW30" s="9"/>
      <c r="AX30" s="9"/>
      <c r="AY30" s="1">
        <f>SUM(AT30:AX30)</f>
        <v>33</v>
      </c>
      <c r="AZ30" s="9"/>
      <c r="BA30" s="9"/>
      <c r="BB30" s="9"/>
      <c r="BC30" s="9"/>
      <c r="BD30" s="1">
        <f>SUM(AY30:BC30)</f>
        <v>33</v>
      </c>
      <c r="BE30" s="9"/>
      <c r="BF30" s="9"/>
      <c r="BG30" s="9"/>
      <c r="BH30" s="9"/>
      <c r="BI30" s="1">
        <f>SUM(BD30:BH30)</f>
        <v>33</v>
      </c>
      <c r="BJ30" s="9"/>
      <c r="BK30" s="9"/>
      <c r="BL30" s="9"/>
      <c r="BM30" s="9"/>
      <c r="BN30" s="1">
        <f>SUM(BI30:BM30)</f>
        <v>33</v>
      </c>
      <c r="BO30" s="9"/>
      <c r="BP30" s="9"/>
      <c r="BQ30" s="9"/>
      <c r="BR30" s="9"/>
      <c r="BS30" s="1">
        <f t="shared" si="13"/>
        <v>33</v>
      </c>
    </row>
    <row r="31" spans="1:71" x14ac:dyDescent="0.25">
      <c r="A31" s="3"/>
      <c r="B31" s="104" t="s">
        <v>150</v>
      </c>
      <c r="C31" s="14">
        <v>69</v>
      </c>
      <c r="D31" s="14">
        <v>4589</v>
      </c>
      <c r="E31" s="35">
        <v>13</v>
      </c>
      <c r="F31" s="4">
        <f>IF(B31="MAL",E31,IF(E31&gt;=11,E31+variables!$B$1,11))</f>
        <v>14</v>
      </c>
      <c r="G31" s="5">
        <f t="shared" si="14"/>
        <v>0.7857142857142857</v>
      </c>
      <c r="H31" s="84">
        <v>6</v>
      </c>
      <c r="I31" s="84">
        <f t="shared" si="0"/>
        <v>6</v>
      </c>
      <c r="J31" s="88"/>
      <c r="K31" s="8">
        <v>2021</v>
      </c>
      <c r="L31" s="8">
        <v>2021</v>
      </c>
      <c r="M31" s="78"/>
      <c r="N31" s="78"/>
      <c r="O31" s="78"/>
      <c r="P31" s="84">
        <f t="shared" si="15"/>
        <v>6</v>
      </c>
      <c r="Q31" s="8"/>
      <c r="R31" s="8"/>
      <c r="S31" s="8"/>
      <c r="T31" s="8"/>
      <c r="U31" s="4">
        <f t="shared" si="3"/>
        <v>6</v>
      </c>
      <c r="V31" s="8"/>
      <c r="W31" s="8"/>
      <c r="X31" s="8"/>
      <c r="Y31" s="8"/>
      <c r="Z31" s="4">
        <f t="shared" si="4"/>
        <v>6</v>
      </c>
      <c r="AA31" s="8"/>
      <c r="AB31" s="8"/>
      <c r="AC31" s="8"/>
      <c r="AD31" s="8"/>
      <c r="AE31" s="4">
        <f t="shared" si="5"/>
        <v>6</v>
      </c>
      <c r="AF31" s="8"/>
      <c r="AG31" s="8"/>
      <c r="AH31" s="8"/>
      <c r="AI31" s="8"/>
      <c r="AJ31" s="4">
        <f t="shared" si="6"/>
        <v>6</v>
      </c>
      <c r="AK31" s="8"/>
      <c r="AL31" s="8"/>
      <c r="AM31" s="8"/>
      <c r="AN31" s="8"/>
      <c r="AO31" s="4">
        <f t="shared" si="7"/>
        <v>6</v>
      </c>
      <c r="AP31" s="8"/>
      <c r="AQ31" s="8"/>
      <c r="AR31" s="8">
        <v>5</v>
      </c>
      <c r="AS31" s="8"/>
      <c r="AT31" s="4">
        <f t="shared" si="8"/>
        <v>11</v>
      </c>
      <c r="AU31" s="8"/>
      <c r="AV31" s="8"/>
      <c r="AW31" s="8"/>
      <c r="AX31" s="8"/>
      <c r="AY31" s="4">
        <f t="shared" si="9"/>
        <v>11</v>
      </c>
      <c r="AZ31" s="8"/>
      <c r="BA31" s="8"/>
      <c r="BB31" s="8"/>
      <c r="BC31" s="8"/>
      <c r="BD31" s="4">
        <f t="shared" si="10"/>
        <v>11</v>
      </c>
      <c r="BE31" s="8"/>
      <c r="BF31" s="8"/>
      <c r="BG31" s="8"/>
      <c r="BH31" s="8"/>
      <c r="BI31" s="4">
        <f t="shared" si="11"/>
        <v>11</v>
      </c>
      <c r="BJ31" s="8"/>
      <c r="BK31" s="8"/>
      <c r="BL31" s="8"/>
      <c r="BM31" s="8"/>
      <c r="BN31" s="4">
        <f t="shared" si="12"/>
        <v>11</v>
      </c>
      <c r="BO31" s="8"/>
      <c r="BP31" s="8"/>
      <c r="BQ31" s="8"/>
      <c r="BR31" s="8"/>
      <c r="BS31" s="4">
        <f t="shared" si="13"/>
        <v>11</v>
      </c>
    </row>
    <row r="32" spans="1:71" x14ac:dyDescent="0.25">
      <c r="A32" s="20"/>
      <c r="B32" s="1" t="s">
        <v>199</v>
      </c>
      <c r="C32" s="12">
        <v>86</v>
      </c>
      <c r="D32" s="12">
        <v>386</v>
      </c>
      <c r="E32" s="16">
        <v>17</v>
      </c>
      <c r="F32" s="1">
        <f>IF(B32="MAL",E32,IF(E32&gt;=11,E32+variables!$B$1,11))</f>
        <v>18</v>
      </c>
      <c r="G32" s="2">
        <f t="shared" si="14"/>
        <v>0.88888888888888884</v>
      </c>
      <c r="H32" s="79">
        <v>7</v>
      </c>
      <c r="I32" s="84">
        <f t="shared" si="0"/>
        <v>7</v>
      </c>
      <c r="J32" s="89"/>
      <c r="K32" s="9">
        <v>2021</v>
      </c>
      <c r="L32" s="9">
        <v>2021</v>
      </c>
      <c r="M32" s="9"/>
      <c r="N32" s="9"/>
      <c r="O32" s="9"/>
      <c r="P32" s="79">
        <f t="shared" si="15"/>
        <v>7</v>
      </c>
      <c r="Q32" s="9"/>
      <c r="R32" s="9"/>
      <c r="S32" s="9"/>
      <c r="T32" s="9"/>
      <c r="U32" s="1">
        <f t="shared" si="3"/>
        <v>7</v>
      </c>
      <c r="V32" s="9"/>
      <c r="W32" s="9"/>
      <c r="X32" s="9"/>
      <c r="Y32" s="9"/>
      <c r="Z32" s="1">
        <f t="shared" si="4"/>
        <v>7</v>
      </c>
      <c r="AA32" s="9"/>
      <c r="AB32" s="9"/>
      <c r="AC32" s="9"/>
      <c r="AD32" s="9"/>
      <c r="AE32" s="1">
        <f t="shared" si="5"/>
        <v>7</v>
      </c>
      <c r="AF32" s="9"/>
      <c r="AG32" s="9"/>
      <c r="AH32" s="9"/>
      <c r="AI32" s="9"/>
      <c r="AJ32" s="1">
        <f t="shared" si="6"/>
        <v>7</v>
      </c>
      <c r="AK32" s="9"/>
      <c r="AL32" s="9"/>
      <c r="AM32" s="9"/>
      <c r="AN32" s="9"/>
      <c r="AO32" s="1">
        <f t="shared" si="7"/>
        <v>7</v>
      </c>
      <c r="AP32" s="9"/>
      <c r="AQ32" s="9"/>
      <c r="AR32" s="9">
        <v>9</v>
      </c>
      <c r="AS32" s="9"/>
      <c r="AT32" s="1">
        <f t="shared" si="8"/>
        <v>16</v>
      </c>
      <c r="AU32" s="9"/>
      <c r="AV32" s="9"/>
      <c r="AW32" s="9"/>
      <c r="AX32" s="9"/>
      <c r="AY32" s="1">
        <f t="shared" si="9"/>
        <v>16</v>
      </c>
      <c r="AZ32" s="9"/>
      <c r="BA32" s="9"/>
      <c r="BB32" s="9"/>
      <c r="BC32" s="9"/>
      <c r="BD32" s="1">
        <f t="shared" si="10"/>
        <v>16</v>
      </c>
      <c r="BE32" s="9"/>
      <c r="BF32" s="9"/>
      <c r="BG32" s="9"/>
      <c r="BH32" s="9"/>
      <c r="BI32" s="1">
        <f t="shared" si="11"/>
        <v>16</v>
      </c>
      <c r="BJ32" s="9"/>
      <c r="BK32" s="9"/>
      <c r="BL32" s="9"/>
      <c r="BM32" s="9"/>
      <c r="BN32" s="1">
        <f t="shared" si="12"/>
        <v>16</v>
      </c>
      <c r="BO32" s="9"/>
      <c r="BP32" s="9"/>
      <c r="BQ32" s="9"/>
      <c r="BR32" s="9"/>
      <c r="BS32" s="1">
        <f t="shared" si="13"/>
        <v>16</v>
      </c>
    </row>
    <row r="33" spans="1:71" x14ac:dyDescent="0.25">
      <c r="A33" s="20"/>
      <c r="B33" s="1" t="s">
        <v>274</v>
      </c>
      <c r="C33" s="12">
        <v>95</v>
      </c>
      <c r="D33" s="12">
        <v>9503</v>
      </c>
      <c r="E33" s="16">
        <v>24</v>
      </c>
      <c r="F33" s="1">
        <f>IF(B33="MAL",E33,IF(E33&gt;=11,E33+variables!$B$1,11))</f>
        <v>25</v>
      </c>
      <c r="G33" s="2">
        <f t="shared" si="14"/>
        <v>0.32</v>
      </c>
      <c r="H33" s="79">
        <v>8</v>
      </c>
      <c r="I33" s="84">
        <f t="shared" si="0"/>
        <v>8</v>
      </c>
      <c r="J33" s="89"/>
      <c r="K33" s="9">
        <v>2021</v>
      </c>
      <c r="L33" s="9">
        <v>2021</v>
      </c>
      <c r="M33" s="9"/>
      <c r="N33" s="9"/>
      <c r="O33" s="9"/>
      <c r="P33" s="79">
        <f t="shared" si="15"/>
        <v>8</v>
      </c>
      <c r="Q33" s="9"/>
      <c r="R33" s="9"/>
      <c r="S33" s="9"/>
      <c r="T33" s="9"/>
      <c r="U33" s="1">
        <f t="shared" si="3"/>
        <v>8</v>
      </c>
      <c r="V33" s="9"/>
      <c r="W33" s="9"/>
      <c r="X33" s="9"/>
      <c r="Y33" s="9"/>
      <c r="Z33" s="1">
        <f t="shared" si="4"/>
        <v>8</v>
      </c>
      <c r="AA33" s="9"/>
      <c r="AB33" s="9"/>
      <c r="AC33" s="9"/>
      <c r="AD33" s="9"/>
      <c r="AE33" s="1">
        <f t="shared" si="5"/>
        <v>8</v>
      </c>
      <c r="AF33" s="9"/>
      <c r="AG33" s="9"/>
      <c r="AH33" s="9"/>
      <c r="AI33" s="9"/>
      <c r="AJ33" s="1">
        <f t="shared" si="6"/>
        <v>8</v>
      </c>
      <c r="AK33" s="9"/>
      <c r="AL33" s="9"/>
      <c r="AM33" s="9"/>
      <c r="AN33" s="9"/>
      <c r="AO33" s="1">
        <f t="shared" si="7"/>
        <v>8</v>
      </c>
      <c r="AP33" s="9"/>
      <c r="AQ33" s="9"/>
      <c r="AR33" s="9"/>
      <c r="AS33" s="9"/>
      <c r="AT33" s="1">
        <f t="shared" si="8"/>
        <v>8</v>
      </c>
      <c r="AU33" s="9"/>
      <c r="AV33" s="9"/>
      <c r="AW33" s="9"/>
      <c r="AX33" s="9"/>
      <c r="AY33" s="1">
        <f t="shared" si="9"/>
        <v>8</v>
      </c>
      <c r="AZ33" s="9"/>
      <c r="BA33" s="9"/>
      <c r="BB33" s="9"/>
      <c r="BC33" s="9"/>
      <c r="BD33" s="1">
        <f t="shared" si="10"/>
        <v>8</v>
      </c>
      <c r="BE33" s="9"/>
      <c r="BF33" s="9"/>
      <c r="BG33" s="9"/>
      <c r="BH33" s="9"/>
      <c r="BI33" s="1">
        <f t="shared" si="11"/>
        <v>8</v>
      </c>
      <c r="BJ33" s="9"/>
      <c r="BK33" s="9"/>
      <c r="BL33" s="9"/>
      <c r="BM33" s="9"/>
      <c r="BN33" s="1">
        <f t="shared" si="12"/>
        <v>8</v>
      </c>
      <c r="BO33" s="9"/>
      <c r="BP33" s="9"/>
      <c r="BQ33" s="9"/>
      <c r="BR33" s="9"/>
      <c r="BS33" s="1">
        <f t="shared" si="13"/>
        <v>8</v>
      </c>
    </row>
    <row r="34" spans="1:71" x14ac:dyDescent="0.25">
      <c r="A34" s="4"/>
      <c r="B34" s="4"/>
      <c r="C34" s="4"/>
      <c r="D34" s="4"/>
      <c r="E34" s="4"/>
      <c r="F34" s="4"/>
      <c r="G34" s="4"/>
      <c r="H34" s="84"/>
      <c r="I34" s="84"/>
      <c r="J34" s="84"/>
      <c r="K34" s="4"/>
      <c r="L34" s="4"/>
      <c r="M34" s="84">
        <f t="shared" ref="M34:AR34" si="16">SUM(M25:M33)</f>
        <v>0</v>
      </c>
      <c r="N34" s="84">
        <f t="shared" si="16"/>
        <v>0</v>
      </c>
      <c r="O34" s="84">
        <f t="shared" si="16"/>
        <v>0</v>
      </c>
      <c r="P34" s="84">
        <f t="shared" si="16"/>
        <v>76</v>
      </c>
      <c r="Q34" s="84">
        <f t="shared" si="16"/>
        <v>0</v>
      </c>
      <c r="R34" s="84">
        <f t="shared" si="16"/>
        <v>0</v>
      </c>
      <c r="S34" s="84">
        <f t="shared" si="16"/>
        <v>0</v>
      </c>
      <c r="T34" s="84">
        <f t="shared" si="16"/>
        <v>0</v>
      </c>
      <c r="U34" s="84">
        <f t="shared" si="16"/>
        <v>76</v>
      </c>
      <c r="V34" s="84">
        <f t="shared" si="16"/>
        <v>0</v>
      </c>
      <c r="W34" s="84">
        <f t="shared" si="16"/>
        <v>0</v>
      </c>
      <c r="X34" s="84">
        <f t="shared" si="16"/>
        <v>0</v>
      </c>
      <c r="Y34" s="84">
        <f t="shared" si="16"/>
        <v>0</v>
      </c>
      <c r="Z34" s="84">
        <f t="shared" si="16"/>
        <v>76</v>
      </c>
      <c r="AA34" s="84">
        <f t="shared" si="16"/>
        <v>0</v>
      </c>
      <c r="AB34" s="84">
        <f t="shared" si="16"/>
        <v>0</v>
      </c>
      <c r="AC34" s="84">
        <f t="shared" si="16"/>
        <v>0</v>
      </c>
      <c r="AD34" s="84">
        <f t="shared" si="16"/>
        <v>0</v>
      </c>
      <c r="AE34" s="84">
        <f t="shared" si="16"/>
        <v>76</v>
      </c>
      <c r="AF34" s="84">
        <f t="shared" si="16"/>
        <v>0</v>
      </c>
      <c r="AG34" s="84">
        <f t="shared" si="16"/>
        <v>0</v>
      </c>
      <c r="AH34" s="84">
        <f t="shared" si="16"/>
        <v>0</v>
      </c>
      <c r="AI34" s="84">
        <f t="shared" si="16"/>
        <v>0</v>
      </c>
      <c r="AJ34" s="84">
        <f t="shared" si="16"/>
        <v>76</v>
      </c>
      <c r="AK34" s="84">
        <f t="shared" si="16"/>
        <v>0</v>
      </c>
      <c r="AL34" s="84">
        <f t="shared" si="16"/>
        <v>0</v>
      </c>
      <c r="AM34" s="84">
        <f t="shared" si="16"/>
        <v>28</v>
      </c>
      <c r="AN34" s="84">
        <f t="shared" si="16"/>
        <v>0</v>
      </c>
      <c r="AO34" s="84">
        <f t="shared" si="16"/>
        <v>104</v>
      </c>
      <c r="AP34" s="84">
        <f t="shared" si="16"/>
        <v>0</v>
      </c>
      <c r="AQ34" s="84">
        <f t="shared" si="16"/>
        <v>0</v>
      </c>
      <c r="AR34" s="84">
        <f t="shared" si="16"/>
        <v>51</v>
      </c>
      <c r="AS34" s="84">
        <f t="shared" ref="AS34:BS34" si="17">SUM(AS25:AS33)</f>
        <v>0</v>
      </c>
      <c r="AT34" s="84">
        <f t="shared" si="17"/>
        <v>155</v>
      </c>
      <c r="AU34" s="84">
        <f t="shared" si="17"/>
        <v>1</v>
      </c>
      <c r="AV34" s="84">
        <f t="shared" si="17"/>
        <v>3</v>
      </c>
      <c r="AW34" s="84">
        <f t="shared" si="17"/>
        <v>4</v>
      </c>
      <c r="AX34" s="84">
        <f t="shared" si="17"/>
        <v>0</v>
      </c>
      <c r="AY34" s="84">
        <f t="shared" si="17"/>
        <v>163</v>
      </c>
      <c r="AZ34" s="84">
        <f t="shared" si="17"/>
        <v>0</v>
      </c>
      <c r="BA34" s="84">
        <f t="shared" si="17"/>
        <v>0</v>
      </c>
      <c r="BB34" s="84">
        <f t="shared" si="17"/>
        <v>0</v>
      </c>
      <c r="BC34" s="84">
        <f t="shared" si="17"/>
        <v>0</v>
      </c>
      <c r="BD34" s="84">
        <f t="shared" si="17"/>
        <v>163</v>
      </c>
      <c r="BE34" s="84">
        <f t="shared" si="17"/>
        <v>0</v>
      </c>
      <c r="BF34" s="84">
        <f t="shared" si="17"/>
        <v>0</v>
      </c>
      <c r="BG34" s="84">
        <f t="shared" si="17"/>
        <v>0</v>
      </c>
      <c r="BH34" s="84">
        <f t="shared" si="17"/>
        <v>0</v>
      </c>
      <c r="BI34" s="84">
        <f t="shared" si="17"/>
        <v>163</v>
      </c>
      <c r="BJ34" s="84">
        <f t="shared" si="17"/>
        <v>0</v>
      </c>
      <c r="BK34" s="84">
        <f t="shared" si="17"/>
        <v>0</v>
      </c>
      <c r="BL34" s="84">
        <f t="shared" si="17"/>
        <v>0</v>
      </c>
      <c r="BM34" s="84">
        <f t="shared" si="17"/>
        <v>0</v>
      </c>
      <c r="BN34" s="84">
        <f t="shared" si="17"/>
        <v>163</v>
      </c>
      <c r="BO34" s="84">
        <f t="shared" si="17"/>
        <v>0</v>
      </c>
      <c r="BP34" s="84">
        <f t="shared" si="17"/>
        <v>0</v>
      </c>
      <c r="BQ34" s="84">
        <f t="shared" si="17"/>
        <v>0</v>
      </c>
      <c r="BR34" s="84">
        <f t="shared" si="17"/>
        <v>0</v>
      </c>
      <c r="BS34" s="84">
        <f t="shared" si="17"/>
        <v>163</v>
      </c>
    </row>
    <row r="35" spans="1:71" x14ac:dyDescent="0.25">
      <c r="A35" s="1"/>
      <c r="B35" s="1" t="s">
        <v>244</v>
      </c>
      <c r="C35" s="1">
        <f>COUNT(C24:C33)</f>
        <v>8</v>
      </c>
      <c r="D35" s="1"/>
      <c r="E35" s="1">
        <f>SUM(E25:E33)</f>
        <v>193</v>
      </c>
      <c r="F35" s="1">
        <f>SUM(F25:F33)</f>
        <v>201</v>
      </c>
      <c r="G35" s="2">
        <f>$BS34/F35</f>
        <v>0.81094527363184077</v>
      </c>
      <c r="H35" s="79">
        <f>SUM(H25:H33)</f>
        <v>76</v>
      </c>
      <c r="I35" s="79">
        <f>SUM(I25:I33)</f>
        <v>77</v>
      </c>
      <c r="J35" s="79">
        <f>SUM(J25:J33)</f>
        <v>1</v>
      </c>
      <c r="K35" s="1"/>
      <c r="L35" s="1"/>
      <c r="M35" s="1"/>
      <c r="N35" s="1"/>
      <c r="O35" s="1"/>
      <c r="P35" s="2">
        <f>P34/F35</f>
        <v>0.37810945273631841</v>
      </c>
      <c r="Q35" s="1"/>
      <c r="R35" s="1">
        <f>M34+R34</f>
        <v>0</v>
      </c>
      <c r="S35" s="1">
        <f>N34+S34</f>
        <v>0</v>
      </c>
      <c r="T35" s="1">
        <f>O34+T34</f>
        <v>0</v>
      </c>
      <c r="U35" s="2">
        <f>U34/F35</f>
        <v>0.37810945273631841</v>
      </c>
      <c r="V35" s="1"/>
      <c r="W35" s="1">
        <f>R35+W34</f>
        <v>0</v>
      </c>
      <c r="X35" s="1">
        <f>S35+X34</f>
        <v>0</v>
      </c>
      <c r="Y35" s="1">
        <f>T35+Y34</f>
        <v>0</v>
      </c>
      <c r="Z35" s="2">
        <f>Z34/F35</f>
        <v>0.37810945273631841</v>
      </c>
      <c r="AA35" s="1"/>
      <c r="AB35" s="1">
        <f>W35+AB34</f>
        <v>0</v>
      </c>
      <c r="AC35" s="1">
        <f>X35+AC34</f>
        <v>0</v>
      </c>
      <c r="AD35" s="1">
        <f>Y35+AD34</f>
        <v>0</v>
      </c>
      <c r="AE35" s="2">
        <f>AE34/F35</f>
        <v>0.37810945273631841</v>
      </c>
      <c r="AF35" s="1"/>
      <c r="AG35" s="1">
        <f>AB35+AG34</f>
        <v>0</v>
      </c>
      <c r="AH35" s="1">
        <f>AC35+AH34</f>
        <v>0</v>
      </c>
      <c r="AI35" s="1">
        <f>AD35+AI34</f>
        <v>0</v>
      </c>
      <c r="AJ35" s="2">
        <f>AJ34/F35</f>
        <v>0.37810945273631841</v>
      </c>
      <c r="AK35" s="1"/>
      <c r="AL35" s="1">
        <f>AG35+AL34</f>
        <v>0</v>
      </c>
      <c r="AM35" s="1">
        <f>AH35+AM34</f>
        <v>28</v>
      </c>
      <c r="AN35" s="1">
        <f>AI35+AN34</f>
        <v>0</v>
      </c>
      <c r="AO35" s="2">
        <f>AO34/F35</f>
        <v>0.51741293532338306</v>
      </c>
      <c r="AP35" s="1"/>
      <c r="AQ35" s="1">
        <f>AL35+AQ34</f>
        <v>0</v>
      </c>
      <c r="AR35" s="1">
        <f>AM35+AR34</f>
        <v>79</v>
      </c>
      <c r="AS35" s="1">
        <f>AN35+AS34</f>
        <v>0</v>
      </c>
      <c r="AT35" s="2">
        <f>AT34/F35</f>
        <v>0.77114427860696522</v>
      </c>
      <c r="AU35" s="1"/>
      <c r="AV35" s="1">
        <f>AQ35+AV34</f>
        <v>3</v>
      </c>
      <c r="AW35" s="1">
        <f>AR35+AW34</f>
        <v>83</v>
      </c>
      <c r="AX35" s="1">
        <f>AS35+AX34</f>
        <v>0</v>
      </c>
      <c r="AY35" s="2">
        <f>AY34/F35</f>
        <v>0.81094527363184077</v>
      </c>
      <c r="AZ35" s="1"/>
      <c r="BA35" s="1">
        <f>AV35+BA34</f>
        <v>3</v>
      </c>
      <c r="BB35" s="1">
        <f>AW35+BB34</f>
        <v>83</v>
      </c>
      <c r="BC35" s="1">
        <f>AX35+BC34</f>
        <v>0</v>
      </c>
      <c r="BD35" s="2">
        <f>BD34/F35</f>
        <v>0.81094527363184077</v>
      </c>
      <c r="BE35" s="1"/>
      <c r="BF35" s="1">
        <f>BA35+BF34</f>
        <v>3</v>
      </c>
      <c r="BG35" s="1">
        <f>BB35+BG34</f>
        <v>83</v>
      </c>
      <c r="BH35" s="1">
        <f>BC35+BH34</f>
        <v>0</v>
      </c>
      <c r="BI35" s="2">
        <f>BI34/F35</f>
        <v>0.81094527363184077</v>
      </c>
      <c r="BJ35" s="1"/>
      <c r="BK35" s="1">
        <f>BF35+BK34</f>
        <v>3</v>
      </c>
      <c r="BL35" s="1">
        <f>BG35+BL34</f>
        <v>83</v>
      </c>
      <c r="BM35" s="1">
        <f>BH35+BM34</f>
        <v>0</v>
      </c>
      <c r="BN35" s="2">
        <f>BN34/F35</f>
        <v>0.81094527363184077</v>
      </c>
      <c r="BO35" s="1"/>
      <c r="BP35" s="1">
        <f>BK35+BP34</f>
        <v>3</v>
      </c>
      <c r="BQ35" s="1">
        <f>BL35+BQ34</f>
        <v>83</v>
      </c>
      <c r="BR35" s="1">
        <f>BM35+BR34</f>
        <v>0</v>
      </c>
      <c r="BS35" s="2">
        <f>BS34/F35</f>
        <v>0.81094527363184077</v>
      </c>
    </row>
    <row r="36" spans="1:71" x14ac:dyDescent="0.25">
      <c r="I36" s="84"/>
    </row>
    <row r="37" spans="1:71" x14ac:dyDescent="0.25">
      <c r="A37" s="20" t="s">
        <v>4</v>
      </c>
      <c r="B37" s="1"/>
      <c r="C37" s="1"/>
      <c r="D37" s="1"/>
      <c r="E37" s="16"/>
      <c r="F37" s="1"/>
      <c r="G37" s="2"/>
      <c r="H37" s="79"/>
      <c r="I37" s="84"/>
      <c r="J37" s="89"/>
      <c r="K37" s="9">
        <v>2021</v>
      </c>
      <c r="L37" s="9">
        <v>2021</v>
      </c>
      <c r="M37" s="9"/>
      <c r="N37" s="9"/>
      <c r="O37" s="9"/>
      <c r="P37" s="79">
        <f>+H37</f>
        <v>0</v>
      </c>
      <c r="Q37" s="9"/>
      <c r="R37" s="9"/>
      <c r="S37" s="9"/>
      <c r="T37" s="9"/>
      <c r="U37" s="1">
        <f t="shared" ref="U37:U42" si="18">SUM(P37:T37)</f>
        <v>0</v>
      </c>
      <c r="V37" s="9"/>
      <c r="W37" s="9"/>
      <c r="X37" s="9"/>
      <c r="Y37" s="9"/>
      <c r="Z37" s="1">
        <f t="shared" ref="Z37:Z42" si="19">SUM(U37:Y37)</f>
        <v>0</v>
      </c>
      <c r="AA37" s="9"/>
      <c r="AB37" s="9"/>
      <c r="AC37" s="9"/>
      <c r="AD37" s="9"/>
      <c r="AE37" s="1">
        <f t="shared" ref="AE37:AE42" si="20">SUM(Z37:AD37)</f>
        <v>0</v>
      </c>
      <c r="AF37" s="9"/>
      <c r="AG37" s="9"/>
      <c r="AH37" s="9"/>
      <c r="AI37" s="9"/>
      <c r="AJ37" s="1">
        <f t="shared" ref="AJ37:AJ42" si="21">SUM(AE37:AI37)</f>
        <v>0</v>
      </c>
      <c r="AK37" s="9"/>
      <c r="AL37" s="9"/>
      <c r="AM37" s="9"/>
      <c r="AN37" s="9"/>
      <c r="AO37" s="1">
        <f t="shared" ref="AO37:AO42" si="22">SUM(AJ37:AN37)</f>
        <v>0</v>
      </c>
      <c r="AP37" s="9"/>
      <c r="AQ37" s="9"/>
      <c r="AR37" s="9"/>
      <c r="AS37" s="9"/>
      <c r="AT37" s="1">
        <f t="shared" ref="AT37:AT42" si="23">SUM(AO37:AS37)</f>
        <v>0</v>
      </c>
      <c r="AU37" s="9"/>
      <c r="AV37" s="9"/>
      <c r="AW37" s="9"/>
      <c r="AX37" s="9"/>
      <c r="AY37" s="1">
        <f t="shared" ref="AY37:AY42" si="24">SUM(AT37:AX37)</f>
        <v>0</v>
      </c>
      <c r="AZ37" s="9"/>
      <c r="BA37" s="9"/>
      <c r="BB37" s="9"/>
      <c r="BC37" s="9"/>
      <c r="BD37" s="1">
        <f t="shared" ref="BD37:BD42" si="25">SUM(AY37:BC37)</f>
        <v>0</v>
      </c>
      <c r="BE37" s="9"/>
      <c r="BF37" s="9"/>
      <c r="BG37" s="9"/>
      <c r="BH37" s="9"/>
      <c r="BI37" s="1">
        <f t="shared" ref="BI37:BI42" si="26">SUM(BD37:BH37)</f>
        <v>0</v>
      </c>
      <c r="BJ37" s="9"/>
      <c r="BK37" s="9"/>
      <c r="BL37" s="9"/>
      <c r="BM37" s="9"/>
      <c r="BN37" s="1">
        <f t="shared" ref="BN37:BN42" si="27">SUM(BI37:BM37)</f>
        <v>0</v>
      </c>
      <c r="BO37" s="9"/>
      <c r="BP37" s="9"/>
      <c r="BQ37" s="9"/>
      <c r="BR37" s="9"/>
      <c r="BS37" s="1">
        <f t="shared" ref="BS37:BS42" si="28">SUM(BN37:BR37)</f>
        <v>0</v>
      </c>
    </row>
    <row r="38" spans="1:71" x14ac:dyDescent="0.25">
      <c r="A38" s="20"/>
      <c r="B38" s="1" t="s">
        <v>5</v>
      </c>
      <c r="C38" s="12">
        <v>5</v>
      </c>
      <c r="D38" s="12">
        <v>3015</v>
      </c>
      <c r="E38" s="16">
        <v>29</v>
      </c>
      <c r="F38" s="1">
        <f>IF(B38="MAL",E38,IF(E38&gt;=11,E38+variables!$B$1,11))</f>
        <v>30</v>
      </c>
      <c r="G38" s="2">
        <f>$BS38/F38</f>
        <v>0.9</v>
      </c>
      <c r="H38" s="79">
        <v>23</v>
      </c>
      <c r="I38" s="84">
        <f t="shared" si="0"/>
        <v>23</v>
      </c>
      <c r="J38" s="89"/>
      <c r="K38" s="9">
        <v>2021</v>
      </c>
      <c r="L38" s="9">
        <v>2021</v>
      </c>
      <c r="M38" s="9"/>
      <c r="N38" s="9"/>
      <c r="O38" s="9"/>
      <c r="P38" s="79">
        <f>SUM(M38:O38)+H38</f>
        <v>23</v>
      </c>
      <c r="Q38" s="9"/>
      <c r="R38" s="9"/>
      <c r="S38" s="9"/>
      <c r="T38" s="9"/>
      <c r="U38" s="1">
        <f t="shared" si="18"/>
        <v>23</v>
      </c>
      <c r="V38" s="9"/>
      <c r="W38" s="9"/>
      <c r="X38" s="9"/>
      <c r="Y38" s="9"/>
      <c r="Z38" s="1">
        <f t="shared" si="19"/>
        <v>23</v>
      </c>
      <c r="AA38" s="9"/>
      <c r="AB38" s="9"/>
      <c r="AC38" s="9"/>
      <c r="AD38" s="9"/>
      <c r="AE38" s="1">
        <f t="shared" si="20"/>
        <v>23</v>
      </c>
      <c r="AF38" s="9"/>
      <c r="AG38" s="9"/>
      <c r="AH38" s="9"/>
      <c r="AI38" s="9"/>
      <c r="AJ38" s="1">
        <f t="shared" si="21"/>
        <v>23</v>
      </c>
      <c r="AK38" s="9"/>
      <c r="AL38" s="9"/>
      <c r="AM38" s="9"/>
      <c r="AN38" s="9"/>
      <c r="AO38" s="1">
        <f t="shared" si="22"/>
        <v>23</v>
      </c>
      <c r="AP38" s="9"/>
      <c r="AQ38" s="9"/>
      <c r="AR38" s="9">
        <v>4</v>
      </c>
      <c r="AS38" s="9"/>
      <c r="AT38" s="1">
        <f t="shared" si="23"/>
        <v>27</v>
      </c>
      <c r="AU38" s="9"/>
      <c r="AV38" s="9"/>
      <c r="AW38" s="9"/>
      <c r="AX38" s="9"/>
      <c r="AY38" s="1">
        <f t="shared" si="24"/>
        <v>27</v>
      </c>
      <c r="AZ38" s="9"/>
      <c r="BA38" s="9"/>
      <c r="BB38" s="9"/>
      <c r="BC38" s="9"/>
      <c r="BD38" s="1">
        <f t="shared" si="25"/>
        <v>27</v>
      </c>
      <c r="BE38" s="9"/>
      <c r="BF38" s="9"/>
      <c r="BG38" s="9"/>
      <c r="BH38" s="9"/>
      <c r="BI38" s="1">
        <f t="shared" si="26"/>
        <v>27</v>
      </c>
      <c r="BJ38" s="9"/>
      <c r="BK38" s="9"/>
      <c r="BL38" s="9"/>
      <c r="BM38" s="9"/>
      <c r="BN38" s="1">
        <f t="shared" si="27"/>
        <v>27</v>
      </c>
      <c r="BO38" s="9"/>
      <c r="BP38" s="9"/>
      <c r="BQ38" s="9"/>
      <c r="BR38" s="9"/>
      <c r="BS38" s="1">
        <f t="shared" si="28"/>
        <v>27</v>
      </c>
    </row>
    <row r="39" spans="1:71" x14ac:dyDescent="0.25">
      <c r="A39" s="20"/>
      <c r="B39" s="13" t="s">
        <v>6</v>
      </c>
      <c r="C39" s="12">
        <v>7</v>
      </c>
      <c r="D39" s="12">
        <v>401</v>
      </c>
      <c r="E39" s="16">
        <v>31</v>
      </c>
      <c r="F39" s="1">
        <f>IF(B39="MAL",E39,IF(E39&gt;=11,E39+variables!$B$1,11))</f>
        <v>32</v>
      </c>
      <c r="G39" s="2">
        <f>$BS39/F39</f>
        <v>0.6875</v>
      </c>
      <c r="H39" s="79">
        <v>16</v>
      </c>
      <c r="I39" s="84">
        <f t="shared" si="0"/>
        <v>16</v>
      </c>
      <c r="J39" s="89"/>
      <c r="K39" s="9">
        <v>2021</v>
      </c>
      <c r="L39" s="9">
        <v>2021</v>
      </c>
      <c r="M39" s="24"/>
      <c r="N39" s="24"/>
      <c r="O39" s="24"/>
      <c r="P39" s="79">
        <f>SUM(M39:O39)+H39</f>
        <v>16</v>
      </c>
      <c r="Q39" s="9"/>
      <c r="R39" s="9"/>
      <c r="S39" s="9"/>
      <c r="T39" s="9"/>
      <c r="U39" s="1">
        <f t="shared" si="18"/>
        <v>16</v>
      </c>
      <c r="V39" s="9"/>
      <c r="W39" s="9"/>
      <c r="X39" s="9"/>
      <c r="Y39" s="9"/>
      <c r="Z39" s="1">
        <f t="shared" si="19"/>
        <v>16</v>
      </c>
      <c r="AA39" s="9"/>
      <c r="AB39" s="9"/>
      <c r="AC39" s="9"/>
      <c r="AD39" s="9"/>
      <c r="AE39" s="1">
        <f t="shared" si="20"/>
        <v>16</v>
      </c>
      <c r="AF39" s="9"/>
      <c r="AG39" s="9"/>
      <c r="AH39" s="9"/>
      <c r="AI39" s="9"/>
      <c r="AJ39" s="1">
        <f t="shared" si="21"/>
        <v>16</v>
      </c>
      <c r="AK39" s="9"/>
      <c r="AL39" s="9"/>
      <c r="AM39" s="9"/>
      <c r="AN39" s="9"/>
      <c r="AO39" s="1">
        <f t="shared" si="22"/>
        <v>16</v>
      </c>
      <c r="AP39" s="9"/>
      <c r="AQ39" s="9"/>
      <c r="AR39" s="9"/>
      <c r="AS39" s="9"/>
      <c r="AT39" s="1">
        <f t="shared" si="23"/>
        <v>16</v>
      </c>
      <c r="AU39" s="9"/>
      <c r="AV39" s="9"/>
      <c r="AW39" s="9">
        <v>6</v>
      </c>
      <c r="AX39" s="9"/>
      <c r="AY39" s="1">
        <f t="shared" si="24"/>
        <v>22</v>
      </c>
      <c r="AZ39" s="9"/>
      <c r="BA39" s="9"/>
      <c r="BB39" s="9"/>
      <c r="BC39" s="9"/>
      <c r="BD39" s="1">
        <f t="shared" si="25"/>
        <v>22</v>
      </c>
      <c r="BE39" s="9"/>
      <c r="BF39" s="9"/>
      <c r="BG39" s="9"/>
      <c r="BH39" s="9"/>
      <c r="BI39" s="1">
        <f t="shared" si="26"/>
        <v>22</v>
      </c>
      <c r="BJ39" s="9"/>
      <c r="BK39" s="9"/>
      <c r="BL39" s="9"/>
      <c r="BM39" s="9"/>
      <c r="BN39" s="1">
        <f t="shared" si="27"/>
        <v>22</v>
      </c>
      <c r="BO39" s="9"/>
      <c r="BP39" s="9"/>
      <c r="BQ39" s="9"/>
      <c r="BR39" s="9"/>
      <c r="BS39" s="1">
        <f t="shared" si="28"/>
        <v>22</v>
      </c>
    </row>
    <row r="40" spans="1:71" x14ac:dyDescent="0.25">
      <c r="A40" s="20"/>
      <c r="B40" s="1" t="s">
        <v>15</v>
      </c>
      <c r="C40" s="12">
        <v>14</v>
      </c>
      <c r="D40" s="12">
        <v>614</v>
      </c>
      <c r="E40" s="16">
        <v>11</v>
      </c>
      <c r="F40" s="1">
        <f>IF(B40="MAL",E40,IF(E40&gt;=11,E40+variables!$B$1,11))</f>
        <v>12</v>
      </c>
      <c r="G40" s="2">
        <f>$BS40/F40</f>
        <v>0.41666666666666669</v>
      </c>
      <c r="H40" s="79">
        <v>4</v>
      </c>
      <c r="I40" s="84">
        <f t="shared" si="0"/>
        <v>4</v>
      </c>
      <c r="J40" s="89"/>
      <c r="K40" s="9">
        <v>2021</v>
      </c>
      <c r="L40" s="9">
        <v>2021</v>
      </c>
      <c r="M40" s="24"/>
      <c r="N40" s="24"/>
      <c r="O40" s="24"/>
      <c r="P40" s="79">
        <f>SUM(M40:O40)+H40</f>
        <v>4</v>
      </c>
      <c r="Q40" s="9"/>
      <c r="R40" s="9"/>
      <c r="S40" s="9"/>
      <c r="T40" s="9"/>
      <c r="U40" s="1">
        <f t="shared" si="18"/>
        <v>4</v>
      </c>
      <c r="V40" s="9"/>
      <c r="W40" s="9"/>
      <c r="X40" s="9"/>
      <c r="Y40" s="9"/>
      <c r="Z40" s="1">
        <f t="shared" si="19"/>
        <v>4</v>
      </c>
      <c r="AA40" s="9"/>
      <c r="AB40" s="9"/>
      <c r="AC40" s="9"/>
      <c r="AD40" s="9"/>
      <c r="AE40" s="1">
        <f t="shared" si="20"/>
        <v>4</v>
      </c>
      <c r="AF40" s="9"/>
      <c r="AG40" s="9"/>
      <c r="AH40" s="9"/>
      <c r="AI40" s="9"/>
      <c r="AJ40" s="1">
        <f t="shared" si="21"/>
        <v>4</v>
      </c>
      <c r="AK40" s="9"/>
      <c r="AL40" s="9"/>
      <c r="AM40" s="9"/>
      <c r="AN40" s="9"/>
      <c r="AO40" s="1">
        <f t="shared" si="22"/>
        <v>4</v>
      </c>
      <c r="AP40" s="9"/>
      <c r="AQ40" s="9"/>
      <c r="AR40" s="9"/>
      <c r="AS40" s="9"/>
      <c r="AT40" s="1">
        <f t="shared" si="23"/>
        <v>4</v>
      </c>
      <c r="AU40" s="9"/>
      <c r="AV40" s="9">
        <v>1</v>
      </c>
      <c r="AW40" s="9"/>
      <c r="AX40" s="9"/>
      <c r="AY40" s="1">
        <f t="shared" si="24"/>
        <v>5</v>
      </c>
      <c r="AZ40" s="9"/>
      <c r="BA40" s="9"/>
      <c r="BB40" s="9"/>
      <c r="BC40" s="9"/>
      <c r="BD40" s="1">
        <f t="shared" si="25"/>
        <v>5</v>
      </c>
      <c r="BE40" s="9"/>
      <c r="BF40" s="9"/>
      <c r="BG40" s="9"/>
      <c r="BH40" s="9"/>
      <c r="BI40" s="1">
        <f t="shared" si="26"/>
        <v>5</v>
      </c>
      <c r="BJ40" s="9"/>
      <c r="BK40" s="9"/>
      <c r="BL40" s="9"/>
      <c r="BM40" s="9"/>
      <c r="BN40" s="1">
        <f t="shared" si="27"/>
        <v>5</v>
      </c>
      <c r="BO40" s="9"/>
      <c r="BP40" s="9"/>
      <c r="BQ40" s="9"/>
      <c r="BR40" s="9"/>
      <c r="BS40" s="1">
        <f t="shared" si="28"/>
        <v>5</v>
      </c>
    </row>
    <row r="41" spans="1:71" x14ac:dyDescent="0.25">
      <c r="A41" s="20"/>
      <c r="B41" s="1" t="s">
        <v>350</v>
      </c>
      <c r="C41" s="12">
        <v>19</v>
      </c>
      <c r="D41" s="12">
        <v>10124</v>
      </c>
      <c r="E41" s="16">
        <v>19</v>
      </c>
      <c r="F41" s="1">
        <f>IF(B41="MAL",E41,IF(E41&gt;=11,E41+variables!$B$1,11))</f>
        <v>20</v>
      </c>
      <c r="G41" s="2">
        <f>$BS41/F41</f>
        <v>0.95</v>
      </c>
      <c r="H41" s="79">
        <v>12</v>
      </c>
      <c r="I41" s="84">
        <f t="shared" si="0"/>
        <v>12</v>
      </c>
      <c r="J41" s="89"/>
      <c r="K41" s="9">
        <v>2021</v>
      </c>
      <c r="L41" s="9">
        <v>2021</v>
      </c>
      <c r="M41" s="24"/>
      <c r="N41" s="24"/>
      <c r="O41" s="24"/>
      <c r="P41" s="79">
        <f>SUM(M41:O41)+H41</f>
        <v>12</v>
      </c>
      <c r="Q41" s="9"/>
      <c r="R41" s="9"/>
      <c r="S41" s="9"/>
      <c r="T41" s="9"/>
      <c r="U41" s="1">
        <f t="shared" si="18"/>
        <v>12</v>
      </c>
      <c r="V41" s="9"/>
      <c r="W41" s="9"/>
      <c r="X41" s="9"/>
      <c r="Y41" s="9"/>
      <c r="Z41" s="1">
        <f t="shared" si="19"/>
        <v>12</v>
      </c>
      <c r="AA41" s="9"/>
      <c r="AB41" s="9"/>
      <c r="AC41" s="9"/>
      <c r="AD41" s="9"/>
      <c r="AE41" s="1">
        <f t="shared" si="20"/>
        <v>12</v>
      </c>
      <c r="AF41" s="9"/>
      <c r="AG41" s="9"/>
      <c r="AH41" s="9"/>
      <c r="AI41" s="9"/>
      <c r="AJ41" s="1">
        <f t="shared" si="21"/>
        <v>12</v>
      </c>
      <c r="AK41" s="9"/>
      <c r="AL41" s="9"/>
      <c r="AM41" s="9"/>
      <c r="AN41" s="9"/>
      <c r="AO41" s="1">
        <f t="shared" si="22"/>
        <v>12</v>
      </c>
      <c r="AP41" s="9"/>
      <c r="AQ41" s="9">
        <v>1</v>
      </c>
      <c r="AR41" s="9">
        <v>6</v>
      </c>
      <c r="AS41" s="9"/>
      <c r="AT41" s="1">
        <f t="shared" si="23"/>
        <v>19</v>
      </c>
      <c r="AU41" s="9"/>
      <c r="AV41" s="9"/>
      <c r="AW41" s="9"/>
      <c r="AX41" s="9"/>
      <c r="AY41" s="1">
        <f t="shared" si="24"/>
        <v>19</v>
      </c>
      <c r="AZ41" s="9"/>
      <c r="BA41" s="9"/>
      <c r="BB41" s="9"/>
      <c r="BC41" s="9"/>
      <c r="BD41" s="1">
        <f t="shared" si="25"/>
        <v>19</v>
      </c>
      <c r="BE41" s="9"/>
      <c r="BF41" s="9"/>
      <c r="BG41" s="9"/>
      <c r="BH41" s="9"/>
      <c r="BI41" s="1">
        <f t="shared" si="26"/>
        <v>19</v>
      </c>
      <c r="BJ41" s="9"/>
      <c r="BK41" s="9"/>
      <c r="BL41" s="9"/>
      <c r="BM41" s="9"/>
      <c r="BN41" s="1">
        <f t="shared" si="27"/>
        <v>19</v>
      </c>
      <c r="BO41" s="9"/>
      <c r="BP41" s="9"/>
      <c r="BQ41" s="9"/>
      <c r="BR41" s="9"/>
      <c r="BS41" s="1">
        <f t="shared" si="28"/>
        <v>19</v>
      </c>
    </row>
    <row r="42" spans="1:71" x14ac:dyDescent="0.25">
      <c r="A42" s="20"/>
      <c r="B42" s="1" t="s">
        <v>258</v>
      </c>
      <c r="C42" s="12">
        <v>20</v>
      </c>
      <c r="D42" s="12">
        <v>7686</v>
      </c>
      <c r="E42" s="16">
        <v>44</v>
      </c>
      <c r="F42" s="1">
        <f>IF(B42="MAL",E42,IF(E42&gt;=11,E42+variables!$B$1,11))</f>
        <v>45</v>
      </c>
      <c r="G42" s="2">
        <f>$BS42/F42</f>
        <v>0.82222222222222219</v>
      </c>
      <c r="H42" s="79">
        <v>23</v>
      </c>
      <c r="I42" s="84">
        <f t="shared" si="0"/>
        <v>23</v>
      </c>
      <c r="J42" s="89"/>
      <c r="K42" s="9">
        <v>2021</v>
      </c>
      <c r="L42" s="9">
        <v>2021</v>
      </c>
      <c r="M42" s="9"/>
      <c r="N42" s="9"/>
      <c r="O42" s="9"/>
      <c r="P42" s="79">
        <f>SUM(M42:O42)+H42</f>
        <v>23</v>
      </c>
      <c r="Q42" s="9"/>
      <c r="R42" s="9"/>
      <c r="S42" s="9"/>
      <c r="T42" s="9"/>
      <c r="U42" s="1">
        <f t="shared" si="18"/>
        <v>23</v>
      </c>
      <c r="V42" s="9"/>
      <c r="W42" s="9"/>
      <c r="X42" s="9"/>
      <c r="Y42" s="9"/>
      <c r="Z42" s="1">
        <f t="shared" si="19"/>
        <v>23</v>
      </c>
      <c r="AA42" s="9"/>
      <c r="AB42" s="9"/>
      <c r="AC42" s="9"/>
      <c r="AD42" s="9"/>
      <c r="AE42" s="1">
        <f t="shared" si="20"/>
        <v>23</v>
      </c>
      <c r="AF42" s="9"/>
      <c r="AG42" s="9"/>
      <c r="AH42" s="9"/>
      <c r="AI42" s="9"/>
      <c r="AJ42" s="1">
        <f t="shared" si="21"/>
        <v>23</v>
      </c>
      <c r="AK42" s="9"/>
      <c r="AL42" s="9"/>
      <c r="AM42" s="9"/>
      <c r="AN42" s="9"/>
      <c r="AO42" s="1">
        <f t="shared" si="22"/>
        <v>23</v>
      </c>
      <c r="AP42" s="9"/>
      <c r="AQ42" s="9"/>
      <c r="AR42" s="9">
        <v>12</v>
      </c>
      <c r="AS42" s="9">
        <v>2</v>
      </c>
      <c r="AT42" s="1">
        <f t="shared" si="23"/>
        <v>37</v>
      </c>
      <c r="AU42" s="9"/>
      <c r="AV42" s="9"/>
      <c r="AW42" s="9"/>
      <c r="AX42" s="9"/>
      <c r="AY42" s="1">
        <f t="shared" si="24"/>
        <v>37</v>
      </c>
      <c r="AZ42" s="9"/>
      <c r="BA42" s="9"/>
      <c r="BB42" s="9"/>
      <c r="BC42" s="9"/>
      <c r="BD42" s="1">
        <f t="shared" si="25"/>
        <v>37</v>
      </c>
      <c r="BE42" s="9"/>
      <c r="BF42" s="9"/>
      <c r="BG42" s="9"/>
      <c r="BH42" s="9"/>
      <c r="BI42" s="1">
        <f t="shared" si="26"/>
        <v>37</v>
      </c>
      <c r="BJ42" s="9"/>
      <c r="BK42" s="9"/>
      <c r="BL42" s="9"/>
      <c r="BM42" s="9"/>
      <c r="BN42" s="1">
        <f t="shared" si="27"/>
        <v>37</v>
      </c>
      <c r="BO42" s="9"/>
      <c r="BP42" s="9"/>
      <c r="BQ42" s="9"/>
      <c r="BR42" s="9"/>
      <c r="BS42" s="1">
        <f t="shared" si="28"/>
        <v>37</v>
      </c>
    </row>
    <row r="43" spans="1:71" x14ac:dyDescent="0.25">
      <c r="A43" s="4"/>
      <c r="B43" s="4"/>
      <c r="C43" s="4"/>
      <c r="D43" s="4"/>
      <c r="E43" s="4"/>
      <c r="F43" s="4"/>
      <c r="G43" s="4"/>
      <c r="H43" s="84"/>
      <c r="I43" s="84"/>
      <c r="J43" s="84"/>
      <c r="K43" s="4"/>
      <c r="L43" s="4"/>
      <c r="M43" s="84">
        <f t="shared" ref="M43:AR43" si="29">SUM(M37:M42)</f>
        <v>0</v>
      </c>
      <c r="N43" s="84">
        <f t="shared" si="29"/>
        <v>0</v>
      </c>
      <c r="O43" s="84">
        <f t="shared" si="29"/>
        <v>0</v>
      </c>
      <c r="P43" s="84">
        <f t="shared" si="29"/>
        <v>78</v>
      </c>
      <c r="Q43" s="84">
        <f t="shared" si="29"/>
        <v>0</v>
      </c>
      <c r="R43" s="84">
        <f t="shared" si="29"/>
        <v>0</v>
      </c>
      <c r="S43" s="84">
        <f t="shared" si="29"/>
        <v>0</v>
      </c>
      <c r="T43" s="84">
        <f t="shared" si="29"/>
        <v>0</v>
      </c>
      <c r="U43" s="84">
        <f t="shared" si="29"/>
        <v>78</v>
      </c>
      <c r="V43" s="84">
        <f t="shared" si="29"/>
        <v>0</v>
      </c>
      <c r="W43" s="84">
        <f t="shared" si="29"/>
        <v>0</v>
      </c>
      <c r="X43" s="84">
        <f t="shared" si="29"/>
        <v>0</v>
      </c>
      <c r="Y43" s="84">
        <f t="shared" si="29"/>
        <v>0</v>
      </c>
      <c r="Z43" s="84">
        <f t="shared" si="29"/>
        <v>78</v>
      </c>
      <c r="AA43" s="84">
        <f t="shared" si="29"/>
        <v>0</v>
      </c>
      <c r="AB43" s="84">
        <f t="shared" si="29"/>
        <v>0</v>
      </c>
      <c r="AC43" s="84">
        <f t="shared" si="29"/>
        <v>0</v>
      </c>
      <c r="AD43" s="84">
        <f t="shared" si="29"/>
        <v>0</v>
      </c>
      <c r="AE43" s="84">
        <f t="shared" si="29"/>
        <v>78</v>
      </c>
      <c r="AF43" s="84">
        <f t="shared" si="29"/>
        <v>0</v>
      </c>
      <c r="AG43" s="84">
        <f t="shared" si="29"/>
        <v>0</v>
      </c>
      <c r="AH43" s="84">
        <f t="shared" si="29"/>
        <v>0</v>
      </c>
      <c r="AI43" s="84">
        <f t="shared" si="29"/>
        <v>0</v>
      </c>
      <c r="AJ43" s="84">
        <f t="shared" si="29"/>
        <v>78</v>
      </c>
      <c r="AK43" s="84">
        <f t="shared" si="29"/>
        <v>0</v>
      </c>
      <c r="AL43" s="84">
        <f t="shared" si="29"/>
        <v>0</v>
      </c>
      <c r="AM43" s="84">
        <f t="shared" si="29"/>
        <v>0</v>
      </c>
      <c r="AN43" s="84">
        <f t="shared" si="29"/>
        <v>0</v>
      </c>
      <c r="AO43" s="84">
        <f t="shared" si="29"/>
        <v>78</v>
      </c>
      <c r="AP43" s="84">
        <f t="shared" si="29"/>
        <v>0</v>
      </c>
      <c r="AQ43" s="84">
        <f t="shared" si="29"/>
        <v>1</v>
      </c>
      <c r="AR43" s="84">
        <f t="shared" si="29"/>
        <v>22</v>
      </c>
      <c r="AS43" s="84">
        <f t="shared" ref="AS43:BS43" si="30">SUM(AS37:AS42)</f>
        <v>2</v>
      </c>
      <c r="AT43" s="84">
        <f t="shared" si="30"/>
        <v>103</v>
      </c>
      <c r="AU43" s="84">
        <f t="shared" si="30"/>
        <v>0</v>
      </c>
      <c r="AV43" s="84">
        <f t="shared" si="30"/>
        <v>1</v>
      </c>
      <c r="AW43" s="84">
        <f t="shared" si="30"/>
        <v>6</v>
      </c>
      <c r="AX43" s="84">
        <f t="shared" si="30"/>
        <v>0</v>
      </c>
      <c r="AY43" s="84">
        <f t="shared" si="30"/>
        <v>110</v>
      </c>
      <c r="AZ43" s="84">
        <f t="shared" si="30"/>
        <v>0</v>
      </c>
      <c r="BA43" s="84">
        <f t="shared" si="30"/>
        <v>0</v>
      </c>
      <c r="BB43" s="84">
        <f t="shared" si="30"/>
        <v>0</v>
      </c>
      <c r="BC43" s="84">
        <f t="shared" si="30"/>
        <v>0</v>
      </c>
      <c r="BD43" s="84">
        <f t="shared" si="30"/>
        <v>110</v>
      </c>
      <c r="BE43" s="84">
        <f t="shared" si="30"/>
        <v>0</v>
      </c>
      <c r="BF43" s="84">
        <f t="shared" si="30"/>
        <v>0</v>
      </c>
      <c r="BG43" s="84">
        <f t="shared" si="30"/>
        <v>0</v>
      </c>
      <c r="BH43" s="84">
        <f t="shared" si="30"/>
        <v>0</v>
      </c>
      <c r="BI43" s="84">
        <f t="shared" si="30"/>
        <v>110</v>
      </c>
      <c r="BJ43" s="84">
        <f t="shared" si="30"/>
        <v>0</v>
      </c>
      <c r="BK43" s="84">
        <f t="shared" si="30"/>
        <v>0</v>
      </c>
      <c r="BL43" s="84">
        <f t="shared" si="30"/>
        <v>0</v>
      </c>
      <c r="BM43" s="84">
        <f t="shared" si="30"/>
        <v>0</v>
      </c>
      <c r="BN43" s="84">
        <f t="shared" si="30"/>
        <v>110</v>
      </c>
      <c r="BO43" s="84">
        <f t="shared" si="30"/>
        <v>0</v>
      </c>
      <c r="BP43" s="84">
        <f t="shared" si="30"/>
        <v>0</v>
      </c>
      <c r="BQ43" s="84">
        <f t="shared" si="30"/>
        <v>0</v>
      </c>
      <c r="BR43" s="84">
        <f t="shared" si="30"/>
        <v>0</v>
      </c>
      <c r="BS43" s="84">
        <f t="shared" si="30"/>
        <v>110</v>
      </c>
    </row>
    <row r="44" spans="1:71" x14ac:dyDescent="0.25">
      <c r="A44" s="1"/>
      <c r="B44" s="1" t="s">
        <v>244</v>
      </c>
      <c r="C44" s="1">
        <f>COUNT(C38:C42)</f>
        <v>5</v>
      </c>
      <c r="D44" s="1"/>
      <c r="E44" s="1">
        <f>SUM(E37:E42)</f>
        <v>134</v>
      </c>
      <c r="F44" s="1">
        <f>SUM(F37:F42)</f>
        <v>139</v>
      </c>
      <c r="G44" s="2">
        <f>$BS43/F44</f>
        <v>0.79136690647482011</v>
      </c>
      <c r="H44" s="79">
        <f>SUM(H37:H42)</f>
        <v>78</v>
      </c>
      <c r="I44" s="79">
        <f>SUM(I37:I42)</f>
        <v>78</v>
      </c>
      <c r="J44" s="79">
        <f>SUM(J37:J42)</f>
        <v>0</v>
      </c>
      <c r="K44" s="1"/>
      <c r="L44" s="1"/>
      <c r="M44" s="1"/>
      <c r="N44" s="1"/>
      <c r="O44" s="1"/>
      <c r="P44" s="2">
        <f>P43/F44</f>
        <v>0.5611510791366906</v>
      </c>
      <c r="Q44" s="1"/>
      <c r="R44" s="1">
        <f>M43+R43</f>
        <v>0</v>
      </c>
      <c r="S44" s="1">
        <f>N43+S43</f>
        <v>0</v>
      </c>
      <c r="T44" s="1">
        <f>O43+T43</f>
        <v>0</v>
      </c>
      <c r="U44" s="2">
        <f>U43/F44</f>
        <v>0.5611510791366906</v>
      </c>
      <c r="V44" s="1"/>
      <c r="W44" s="1">
        <f>R44+W43</f>
        <v>0</v>
      </c>
      <c r="X44" s="1">
        <f>S44+X43</f>
        <v>0</v>
      </c>
      <c r="Y44" s="1">
        <f>T44+Y43</f>
        <v>0</v>
      </c>
      <c r="Z44" s="2">
        <f>Z43/F44</f>
        <v>0.5611510791366906</v>
      </c>
      <c r="AA44" s="1"/>
      <c r="AB44" s="1">
        <f>W44+AB43</f>
        <v>0</v>
      </c>
      <c r="AC44" s="1">
        <f>X44+AC43</f>
        <v>0</v>
      </c>
      <c r="AD44" s="1">
        <f>Y44+AD43</f>
        <v>0</v>
      </c>
      <c r="AE44" s="2">
        <f>AE43/F44</f>
        <v>0.5611510791366906</v>
      </c>
      <c r="AF44" s="1"/>
      <c r="AG44" s="1">
        <f>AB44+AG43</f>
        <v>0</v>
      </c>
      <c r="AH44" s="1">
        <f>AC44+AH43</f>
        <v>0</v>
      </c>
      <c r="AI44" s="1">
        <f>AD44+AI43</f>
        <v>0</v>
      </c>
      <c r="AJ44" s="2">
        <f>AJ43/F44</f>
        <v>0.5611510791366906</v>
      </c>
      <c r="AK44" s="1"/>
      <c r="AL44" s="1">
        <f>AG44+AL43</f>
        <v>0</v>
      </c>
      <c r="AM44" s="1">
        <f>AH44+AM43</f>
        <v>0</v>
      </c>
      <c r="AN44" s="1">
        <f>AI44+AN43</f>
        <v>0</v>
      </c>
      <c r="AO44" s="2">
        <f>AO43/F44</f>
        <v>0.5611510791366906</v>
      </c>
      <c r="AP44" s="1"/>
      <c r="AQ44" s="1">
        <f>AL44+AQ43</f>
        <v>1</v>
      </c>
      <c r="AR44" s="1">
        <f>AM44+AR43</f>
        <v>22</v>
      </c>
      <c r="AS44" s="1">
        <f>AN44+AS43</f>
        <v>2</v>
      </c>
      <c r="AT44" s="2">
        <f>AT43/F44</f>
        <v>0.74100719424460426</v>
      </c>
      <c r="AU44" s="1"/>
      <c r="AV44" s="1">
        <f>AQ44+AV43</f>
        <v>2</v>
      </c>
      <c r="AW44" s="1">
        <f>AR44+AW43</f>
        <v>28</v>
      </c>
      <c r="AX44" s="1">
        <f>AS44+AX43</f>
        <v>2</v>
      </c>
      <c r="AY44" s="2">
        <f>AY43/F44</f>
        <v>0.79136690647482011</v>
      </c>
      <c r="AZ44" s="1"/>
      <c r="BA44" s="1">
        <f>AV44+BA43</f>
        <v>2</v>
      </c>
      <c r="BB44" s="1">
        <f>AW44+BB43</f>
        <v>28</v>
      </c>
      <c r="BC44" s="1">
        <f>AX44+BC43</f>
        <v>2</v>
      </c>
      <c r="BD44" s="2">
        <f>BD43/F44</f>
        <v>0.79136690647482011</v>
      </c>
      <c r="BE44" s="1"/>
      <c r="BF44" s="1">
        <f>BA44+BF43</f>
        <v>2</v>
      </c>
      <c r="BG44" s="1">
        <f>BB44+BG43</f>
        <v>28</v>
      </c>
      <c r="BH44" s="1">
        <f>BC44+BH43</f>
        <v>2</v>
      </c>
      <c r="BI44" s="2">
        <f>BI43/F44</f>
        <v>0.79136690647482011</v>
      </c>
      <c r="BJ44" s="1"/>
      <c r="BK44" s="1">
        <f>BF44+BK43</f>
        <v>2</v>
      </c>
      <c r="BL44" s="1">
        <f>BG44+BL43</f>
        <v>28</v>
      </c>
      <c r="BM44" s="1">
        <f>BH44+BM43</f>
        <v>2</v>
      </c>
      <c r="BN44" s="2">
        <f>BN43/F44</f>
        <v>0.79136690647482011</v>
      </c>
      <c r="BO44" s="1"/>
      <c r="BP44" s="1">
        <f>BK44+BP43</f>
        <v>2</v>
      </c>
      <c r="BQ44" s="1">
        <f>BL44+BQ43</f>
        <v>28</v>
      </c>
      <c r="BR44" s="1">
        <f>BM44+BR43</f>
        <v>2</v>
      </c>
      <c r="BS44" s="2">
        <f>BS43/F44</f>
        <v>0.79136690647482011</v>
      </c>
    </row>
    <row r="45" spans="1:71" x14ac:dyDescent="0.25">
      <c r="I45" s="84"/>
    </row>
    <row r="46" spans="1:71" x14ac:dyDescent="0.25">
      <c r="A46" s="20" t="s">
        <v>259</v>
      </c>
      <c r="B46" s="1"/>
      <c r="C46" s="1"/>
      <c r="D46" s="1"/>
      <c r="E46" s="16"/>
      <c r="F46" s="1"/>
      <c r="G46" s="2"/>
      <c r="H46" s="79"/>
      <c r="I46" s="84"/>
      <c r="J46" s="89"/>
      <c r="K46" s="9">
        <v>2021</v>
      </c>
      <c r="L46" s="9">
        <v>2021</v>
      </c>
      <c r="M46" s="9"/>
      <c r="N46" s="9"/>
      <c r="O46" s="9"/>
      <c r="P46" s="79">
        <f>+H46</f>
        <v>0</v>
      </c>
      <c r="Q46" s="9"/>
      <c r="R46" s="9"/>
      <c r="S46" s="9"/>
      <c r="T46" s="9"/>
      <c r="U46" s="1">
        <f t="shared" ref="U46:U54" si="31">SUM(P46:T46)</f>
        <v>0</v>
      </c>
      <c r="V46" s="9"/>
      <c r="W46" s="9"/>
      <c r="X46" s="9"/>
      <c r="Y46" s="9"/>
      <c r="Z46" s="1">
        <f t="shared" ref="Z46:Z54" si="32">SUM(U46:Y46)</f>
        <v>0</v>
      </c>
      <c r="AA46" s="9"/>
      <c r="AB46" s="9"/>
      <c r="AC46" s="9"/>
      <c r="AD46" s="9"/>
      <c r="AE46" s="1">
        <f t="shared" ref="AE46:AE54" si="33">SUM(Z46:AD46)</f>
        <v>0</v>
      </c>
      <c r="AF46" s="9"/>
      <c r="AG46" s="9"/>
      <c r="AH46" s="9"/>
      <c r="AI46" s="9"/>
      <c r="AJ46" s="1">
        <f t="shared" ref="AJ46:AJ54" si="34">SUM(AE46:AI46)</f>
        <v>0</v>
      </c>
      <c r="AK46" s="9"/>
      <c r="AL46" s="9"/>
      <c r="AM46" s="9"/>
      <c r="AN46" s="9"/>
      <c r="AO46" s="1">
        <f t="shared" ref="AO46:AO54" si="35">SUM(AJ46:AN46)</f>
        <v>0</v>
      </c>
      <c r="AP46" s="9"/>
      <c r="AQ46" s="9"/>
      <c r="AR46" s="9"/>
      <c r="AS46" s="9"/>
      <c r="AT46" s="1">
        <f t="shared" ref="AT46:AT54" si="36">SUM(AO46:AS46)</f>
        <v>0</v>
      </c>
      <c r="AU46" s="9"/>
      <c r="AV46" s="9"/>
      <c r="AW46" s="9"/>
      <c r="AX46" s="9"/>
      <c r="AY46" s="1">
        <f t="shared" ref="AY46:AY54" si="37">SUM(AT46:AX46)</f>
        <v>0</v>
      </c>
      <c r="AZ46" s="9"/>
      <c r="BA46" s="9"/>
      <c r="BB46" s="9"/>
      <c r="BC46" s="9"/>
      <c r="BD46" s="1">
        <f t="shared" ref="BD46:BD54" si="38">SUM(AY46:BC46)</f>
        <v>0</v>
      </c>
      <c r="BE46" s="9"/>
      <c r="BF46" s="9"/>
      <c r="BG46" s="9"/>
      <c r="BH46" s="9"/>
      <c r="BI46" s="1">
        <f t="shared" ref="BI46:BI54" si="39">SUM(BD46:BH46)</f>
        <v>0</v>
      </c>
      <c r="BJ46" s="9"/>
      <c r="BK46" s="9"/>
      <c r="BL46" s="9"/>
      <c r="BM46" s="9"/>
      <c r="BN46" s="1">
        <f t="shared" ref="BN46:BN54" si="40">SUM(BI46:BM46)</f>
        <v>0</v>
      </c>
      <c r="BO46" s="9"/>
      <c r="BP46" s="9"/>
      <c r="BQ46" s="9"/>
      <c r="BR46" s="9"/>
      <c r="BS46" s="1">
        <f t="shared" ref="BS46:BS54" si="41">SUM(BN46:BR46)</f>
        <v>0</v>
      </c>
    </row>
    <row r="47" spans="1:71" x14ac:dyDescent="0.25">
      <c r="A47" s="20"/>
      <c r="B47" s="1" t="s">
        <v>68</v>
      </c>
      <c r="C47" s="12">
        <v>2</v>
      </c>
      <c r="D47" s="12">
        <v>7227</v>
      </c>
      <c r="E47" s="1">
        <v>28</v>
      </c>
      <c r="F47" s="1">
        <f>IF(B47="MAL",E47,IF(E47&gt;=11,E47+variables!$B$1,11))</f>
        <v>29</v>
      </c>
      <c r="G47" s="2">
        <f t="shared" ref="G47:G54" si="42">$BS47/F47</f>
        <v>0.7931034482758621</v>
      </c>
      <c r="H47" s="79">
        <v>5</v>
      </c>
      <c r="I47" s="84">
        <f t="shared" si="0"/>
        <v>5</v>
      </c>
      <c r="J47" s="89"/>
      <c r="K47" s="9">
        <v>2021</v>
      </c>
      <c r="L47" s="9">
        <v>2021</v>
      </c>
      <c r="M47" s="9"/>
      <c r="N47" s="9"/>
      <c r="O47" s="9"/>
      <c r="P47" s="79">
        <f>SUM(M47:O47)+H47</f>
        <v>5</v>
      </c>
      <c r="Q47" s="9"/>
      <c r="R47" s="9"/>
      <c r="S47" s="9"/>
      <c r="T47" s="9"/>
      <c r="U47" s="1">
        <f t="shared" si="31"/>
        <v>5</v>
      </c>
      <c r="V47" s="9"/>
      <c r="W47" s="9"/>
      <c r="X47" s="9"/>
      <c r="Y47" s="9"/>
      <c r="Z47" s="1">
        <f t="shared" si="32"/>
        <v>5</v>
      </c>
      <c r="AA47" s="9"/>
      <c r="AB47" s="9"/>
      <c r="AC47" s="9"/>
      <c r="AD47" s="9"/>
      <c r="AE47" s="1">
        <f t="shared" si="33"/>
        <v>5</v>
      </c>
      <c r="AF47" s="9"/>
      <c r="AG47" s="9"/>
      <c r="AH47" s="9"/>
      <c r="AI47" s="9"/>
      <c r="AJ47" s="1">
        <f t="shared" si="34"/>
        <v>5</v>
      </c>
      <c r="AK47" s="9"/>
      <c r="AL47" s="9"/>
      <c r="AM47" s="9">
        <v>18</v>
      </c>
      <c r="AN47" s="9"/>
      <c r="AO47" s="1">
        <f t="shared" si="35"/>
        <v>23</v>
      </c>
      <c r="AP47" s="9"/>
      <c r="AQ47" s="9"/>
      <c r="AR47" s="9"/>
      <c r="AS47" s="9"/>
      <c r="AT47" s="1">
        <f t="shared" si="36"/>
        <v>23</v>
      </c>
      <c r="AU47" s="9"/>
      <c r="AV47" s="9"/>
      <c r="AW47" s="9"/>
      <c r="AX47" s="9"/>
      <c r="AY47" s="1">
        <f t="shared" si="37"/>
        <v>23</v>
      </c>
      <c r="AZ47" s="9"/>
      <c r="BA47" s="9"/>
      <c r="BB47" s="9"/>
      <c r="BC47" s="9"/>
      <c r="BD47" s="1">
        <f t="shared" si="38"/>
        <v>23</v>
      </c>
      <c r="BE47" s="9"/>
      <c r="BF47" s="9"/>
      <c r="BG47" s="9"/>
      <c r="BH47" s="9"/>
      <c r="BI47" s="1">
        <f t="shared" si="39"/>
        <v>23</v>
      </c>
      <c r="BJ47" s="9"/>
      <c r="BK47" s="9"/>
      <c r="BL47" s="9"/>
      <c r="BM47" s="9"/>
      <c r="BN47" s="1">
        <f t="shared" si="40"/>
        <v>23</v>
      </c>
      <c r="BO47" s="9"/>
      <c r="BP47" s="9"/>
      <c r="BQ47" s="9"/>
      <c r="BR47" s="9"/>
      <c r="BS47" s="1">
        <f t="shared" si="41"/>
        <v>23</v>
      </c>
    </row>
    <row r="48" spans="1:71" x14ac:dyDescent="0.25">
      <c r="A48" s="20"/>
      <c r="B48" s="1" t="s">
        <v>413</v>
      </c>
      <c r="C48" s="213">
        <v>9.75</v>
      </c>
      <c r="D48" s="12"/>
      <c r="E48" s="1">
        <v>21</v>
      </c>
      <c r="F48" s="1">
        <f>IF(B48="MAL",E48,IF(E48&gt;=11,E48+variables!$B$1,11))</f>
        <v>22</v>
      </c>
      <c r="G48" s="2">
        <f t="shared" si="42"/>
        <v>4.5454545454545456E-2</v>
      </c>
      <c r="H48" s="79">
        <v>1</v>
      </c>
      <c r="I48" s="84">
        <f t="shared" si="0"/>
        <v>1</v>
      </c>
      <c r="J48" s="89"/>
      <c r="K48" s="9"/>
      <c r="L48" s="9">
        <v>2021</v>
      </c>
      <c r="M48" s="9"/>
      <c r="N48" s="9"/>
      <c r="O48" s="9"/>
      <c r="P48" s="79">
        <f>SUM(M48:O48)+H48</f>
        <v>1</v>
      </c>
      <c r="Q48" s="9"/>
      <c r="R48" s="9"/>
      <c r="S48" s="9"/>
      <c r="T48" s="9"/>
      <c r="U48" s="1">
        <f t="shared" si="31"/>
        <v>1</v>
      </c>
      <c r="V48" s="9"/>
      <c r="W48" s="9"/>
      <c r="X48" s="9"/>
      <c r="Y48" s="9"/>
      <c r="Z48" s="1">
        <f t="shared" si="32"/>
        <v>1</v>
      </c>
      <c r="AA48" s="9"/>
      <c r="AB48" s="9"/>
      <c r="AC48" s="9"/>
      <c r="AD48" s="9"/>
      <c r="AE48" s="1">
        <f t="shared" si="33"/>
        <v>1</v>
      </c>
      <c r="AF48" s="9"/>
      <c r="AG48" s="9"/>
      <c r="AH48" s="9"/>
      <c r="AI48" s="9"/>
      <c r="AJ48" s="1">
        <f t="shared" si="34"/>
        <v>1</v>
      </c>
      <c r="AK48" s="9"/>
      <c r="AL48" s="9"/>
      <c r="AM48" s="9"/>
      <c r="AN48" s="9"/>
      <c r="AO48" s="1">
        <f t="shared" si="35"/>
        <v>1</v>
      </c>
      <c r="AP48" s="9"/>
      <c r="AQ48" s="9"/>
      <c r="AR48" s="9"/>
      <c r="AS48" s="9"/>
      <c r="AT48" s="1">
        <f t="shared" si="36"/>
        <v>1</v>
      </c>
      <c r="AU48" s="9"/>
      <c r="AV48" s="9"/>
      <c r="AW48" s="9"/>
      <c r="AX48" s="9"/>
      <c r="AY48" s="1">
        <f t="shared" si="37"/>
        <v>1</v>
      </c>
      <c r="AZ48" s="9"/>
      <c r="BA48" s="9"/>
      <c r="BB48" s="9"/>
      <c r="BC48" s="9"/>
      <c r="BD48" s="1">
        <f t="shared" si="38"/>
        <v>1</v>
      </c>
      <c r="BE48" s="9"/>
      <c r="BF48" s="9"/>
      <c r="BG48" s="9"/>
      <c r="BH48" s="9"/>
      <c r="BI48" s="1">
        <f t="shared" si="39"/>
        <v>1</v>
      </c>
      <c r="BJ48" s="9"/>
      <c r="BK48" s="9"/>
      <c r="BL48" s="9"/>
      <c r="BM48" s="9"/>
      <c r="BN48" s="1">
        <f t="shared" si="40"/>
        <v>1</v>
      </c>
      <c r="BO48" s="9"/>
      <c r="BP48" s="9"/>
      <c r="BQ48" s="9"/>
      <c r="BR48" s="9"/>
      <c r="BS48" s="1">
        <f t="shared" si="41"/>
        <v>1</v>
      </c>
    </row>
    <row r="49" spans="1:71" s="170" customFormat="1" x14ac:dyDescent="0.25">
      <c r="A49" s="160"/>
      <c r="B49" s="186" t="s">
        <v>253</v>
      </c>
      <c r="C49" s="187">
        <v>32</v>
      </c>
      <c r="D49" s="187">
        <v>7290</v>
      </c>
      <c r="E49" s="188">
        <v>27</v>
      </c>
      <c r="F49" s="161">
        <f>IF(B49="MAL",E49,IF(E49&gt;=11,E49+variables!$B$1,11))</f>
        <v>28</v>
      </c>
      <c r="G49" s="171">
        <f t="shared" si="42"/>
        <v>0.9285714285714286</v>
      </c>
      <c r="H49" s="169">
        <v>11</v>
      </c>
      <c r="I49" s="165">
        <f t="shared" si="0"/>
        <v>12</v>
      </c>
      <c r="J49" s="166">
        <v>1</v>
      </c>
      <c r="K49" s="168">
        <v>2021</v>
      </c>
      <c r="L49" s="168">
        <v>2021</v>
      </c>
      <c r="M49" s="168"/>
      <c r="N49" s="168"/>
      <c r="O49" s="168"/>
      <c r="P49" s="169">
        <f t="shared" ref="P49:P54" si="43">SUM(M49:O49)+H49</f>
        <v>11</v>
      </c>
      <c r="Q49" s="189"/>
      <c r="R49" s="168"/>
      <c r="S49" s="168"/>
      <c r="T49" s="168"/>
      <c r="U49" s="161">
        <f t="shared" si="31"/>
        <v>11</v>
      </c>
      <c r="V49" s="168"/>
      <c r="W49" s="168"/>
      <c r="X49" s="168"/>
      <c r="Y49" s="168"/>
      <c r="Z49" s="161">
        <f t="shared" si="32"/>
        <v>11</v>
      </c>
      <c r="AA49" s="168"/>
      <c r="AB49" s="168"/>
      <c r="AC49" s="168"/>
      <c r="AD49" s="168"/>
      <c r="AE49" s="161">
        <f t="shared" si="33"/>
        <v>11</v>
      </c>
      <c r="AF49" s="168"/>
      <c r="AG49" s="168"/>
      <c r="AH49" s="168"/>
      <c r="AI49" s="168"/>
      <c r="AJ49" s="161">
        <f t="shared" si="34"/>
        <v>11</v>
      </c>
      <c r="AK49" s="168"/>
      <c r="AL49" s="168"/>
      <c r="AM49" s="168"/>
      <c r="AN49" s="168"/>
      <c r="AO49" s="161">
        <f t="shared" si="35"/>
        <v>11</v>
      </c>
      <c r="AP49" s="168">
        <v>1</v>
      </c>
      <c r="AQ49" s="168"/>
      <c r="AR49" s="168">
        <v>14</v>
      </c>
      <c r="AS49" s="168"/>
      <c r="AT49" s="161">
        <f t="shared" si="36"/>
        <v>26</v>
      </c>
      <c r="AU49" s="168"/>
      <c r="AV49" s="168"/>
      <c r="AW49" s="168"/>
      <c r="AX49" s="168"/>
      <c r="AY49" s="161">
        <f t="shared" si="37"/>
        <v>26</v>
      </c>
      <c r="AZ49" s="168"/>
      <c r="BA49" s="168"/>
      <c r="BB49" s="168"/>
      <c r="BC49" s="168"/>
      <c r="BD49" s="161">
        <f t="shared" si="38"/>
        <v>26</v>
      </c>
      <c r="BE49" s="168"/>
      <c r="BF49" s="168"/>
      <c r="BG49" s="168"/>
      <c r="BH49" s="168"/>
      <c r="BI49" s="161">
        <f t="shared" si="39"/>
        <v>26</v>
      </c>
      <c r="BJ49" s="168"/>
      <c r="BK49" s="168"/>
      <c r="BL49" s="168"/>
      <c r="BM49" s="168"/>
      <c r="BN49" s="161">
        <f t="shared" si="40"/>
        <v>26</v>
      </c>
      <c r="BO49" s="168"/>
      <c r="BP49" s="168"/>
      <c r="BQ49" s="168"/>
      <c r="BR49" s="168"/>
      <c r="BS49" s="161">
        <f t="shared" si="41"/>
        <v>26</v>
      </c>
    </row>
    <row r="50" spans="1:71" x14ac:dyDescent="0.25">
      <c r="A50" s="20"/>
      <c r="B50" s="17" t="s">
        <v>277</v>
      </c>
      <c r="C50" s="12">
        <v>35</v>
      </c>
      <c r="D50" s="12">
        <v>901</v>
      </c>
      <c r="E50" s="1">
        <v>19</v>
      </c>
      <c r="F50" s="1">
        <f>IF(B50="MAL",E50,IF(E50&gt;=11,E50+variables!$B$1,11))</f>
        <v>20</v>
      </c>
      <c r="G50" s="2">
        <f t="shared" si="42"/>
        <v>0.85</v>
      </c>
      <c r="H50" s="79">
        <v>7</v>
      </c>
      <c r="I50" s="84">
        <f t="shared" si="0"/>
        <v>7</v>
      </c>
      <c r="J50" s="89"/>
      <c r="K50" s="9">
        <v>2021</v>
      </c>
      <c r="L50" s="9">
        <v>2021</v>
      </c>
      <c r="M50" s="24"/>
      <c r="N50" s="24"/>
      <c r="O50" s="24"/>
      <c r="P50" s="79">
        <f t="shared" si="43"/>
        <v>7</v>
      </c>
      <c r="Q50" s="9"/>
      <c r="R50" s="9"/>
      <c r="S50" s="9"/>
      <c r="T50" s="9"/>
      <c r="U50" s="1">
        <f t="shared" si="31"/>
        <v>7</v>
      </c>
      <c r="V50" s="9"/>
      <c r="W50" s="9"/>
      <c r="X50" s="9"/>
      <c r="Y50" s="9"/>
      <c r="Z50" s="1">
        <f t="shared" si="32"/>
        <v>7</v>
      </c>
      <c r="AA50" s="9"/>
      <c r="AB50" s="9"/>
      <c r="AC50" s="9"/>
      <c r="AD50" s="9"/>
      <c r="AE50" s="1">
        <f t="shared" si="33"/>
        <v>7</v>
      </c>
      <c r="AF50" s="9"/>
      <c r="AG50" s="9"/>
      <c r="AH50" s="9"/>
      <c r="AI50" s="9"/>
      <c r="AJ50" s="1">
        <f t="shared" si="34"/>
        <v>7</v>
      </c>
      <c r="AK50" s="9"/>
      <c r="AL50" s="9"/>
      <c r="AM50" s="9"/>
      <c r="AN50" s="9"/>
      <c r="AO50" s="1">
        <f t="shared" si="35"/>
        <v>7</v>
      </c>
      <c r="AP50" s="9"/>
      <c r="AQ50" s="9"/>
      <c r="AR50" s="9">
        <v>10</v>
      </c>
      <c r="AS50" s="9"/>
      <c r="AT50" s="1">
        <f t="shared" si="36"/>
        <v>17</v>
      </c>
      <c r="AU50" s="9"/>
      <c r="AV50" s="9"/>
      <c r="AW50" s="9"/>
      <c r="AX50" s="9"/>
      <c r="AY50" s="1">
        <f t="shared" si="37"/>
        <v>17</v>
      </c>
      <c r="AZ50" s="9"/>
      <c r="BA50" s="9"/>
      <c r="BB50" s="9"/>
      <c r="BC50" s="9"/>
      <c r="BD50" s="1">
        <f t="shared" si="38"/>
        <v>17</v>
      </c>
      <c r="BE50" s="9"/>
      <c r="BF50" s="9"/>
      <c r="BG50" s="9"/>
      <c r="BH50" s="9"/>
      <c r="BI50" s="1">
        <f t="shared" si="39"/>
        <v>17</v>
      </c>
      <c r="BJ50" s="9"/>
      <c r="BK50" s="9"/>
      <c r="BL50" s="9"/>
      <c r="BM50" s="9"/>
      <c r="BN50" s="1">
        <f t="shared" si="40"/>
        <v>17</v>
      </c>
      <c r="BO50" s="9"/>
      <c r="BP50" s="9"/>
      <c r="BQ50" s="9"/>
      <c r="BR50" s="9"/>
      <c r="BS50" s="1">
        <f t="shared" si="41"/>
        <v>17</v>
      </c>
    </row>
    <row r="51" spans="1:71" s="110" customFormat="1" x14ac:dyDescent="0.25">
      <c r="A51" s="136"/>
      <c r="B51" s="106" t="s">
        <v>17</v>
      </c>
      <c r="C51" s="111">
        <v>42</v>
      </c>
      <c r="D51" s="111">
        <v>1896</v>
      </c>
      <c r="E51" s="106">
        <v>13</v>
      </c>
      <c r="F51" s="106">
        <f>IF(B51="MAL",E51,IF(E51&gt;=11,E51+variables!$B$1,11))</f>
        <v>14</v>
      </c>
      <c r="G51" s="107">
        <f t="shared" si="42"/>
        <v>0.9285714285714286</v>
      </c>
      <c r="H51" s="108">
        <v>13</v>
      </c>
      <c r="I51" s="114">
        <f t="shared" si="0"/>
        <v>13</v>
      </c>
      <c r="J51" s="115"/>
      <c r="K51" s="109">
        <v>2021</v>
      </c>
      <c r="L51" s="109">
        <v>2021</v>
      </c>
      <c r="M51" s="109"/>
      <c r="N51" s="109"/>
      <c r="O51" s="109"/>
      <c r="P51" s="108">
        <f t="shared" si="43"/>
        <v>13</v>
      </c>
      <c r="Q51" s="109"/>
      <c r="R51" s="109"/>
      <c r="S51" s="109"/>
      <c r="T51" s="109"/>
      <c r="U51" s="106">
        <f t="shared" si="31"/>
        <v>13</v>
      </c>
      <c r="V51" s="109"/>
      <c r="W51" s="109"/>
      <c r="X51" s="109"/>
      <c r="Y51" s="109"/>
      <c r="Z51" s="106">
        <f t="shared" si="32"/>
        <v>13</v>
      </c>
      <c r="AA51" s="109"/>
      <c r="AB51" s="109"/>
      <c r="AC51" s="109"/>
      <c r="AD51" s="109"/>
      <c r="AE51" s="106">
        <f t="shared" si="33"/>
        <v>13</v>
      </c>
      <c r="AF51" s="109"/>
      <c r="AG51" s="109"/>
      <c r="AH51" s="109"/>
      <c r="AI51" s="109"/>
      <c r="AJ51" s="106">
        <f t="shared" si="34"/>
        <v>13</v>
      </c>
      <c r="AK51" s="109"/>
      <c r="AL51" s="109"/>
      <c r="AM51" s="109"/>
      <c r="AN51" s="109"/>
      <c r="AO51" s="106">
        <f t="shared" si="35"/>
        <v>13</v>
      </c>
      <c r="AP51" s="109"/>
      <c r="AQ51" s="109"/>
      <c r="AR51" s="109"/>
      <c r="AS51" s="109"/>
      <c r="AT51" s="106">
        <f t="shared" si="36"/>
        <v>13</v>
      </c>
      <c r="AU51" s="109"/>
      <c r="AV51" s="109"/>
      <c r="AW51" s="109"/>
      <c r="AX51" s="109"/>
      <c r="AY51" s="106">
        <f t="shared" si="37"/>
        <v>13</v>
      </c>
      <c r="AZ51" s="109"/>
      <c r="BA51" s="109"/>
      <c r="BB51" s="109"/>
      <c r="BC51" s="109"/>
      <c r="BD51" s="106">
        <f t="shared" si="38"/>
        <v>13</v>
      </c>
      <c r="BE51" s="109"/>
      <c r="BF51" s="109"/>
      <c r="BG51" s="109"/>
      <c r="BH51" s="109"/>
      <c r="BI51" s="106">
        <f t="shared" si="39"/>
        <v>13</v>
      </c>
      <c r="BJ51" s="109"/>
      <c r="BK51" s="109"/>
      <c r="BL51" s="109"/>
      <c r="BM51" s="109"/>
      <c r="BN51" s="106">
        <f t="shared" si="40"/>
        <v>13</v>
      </c>
      <c r="BO51" s="109"/>
      <c r="BP51" s="109"/>
      <c r="BQ51" s="109"/>
      <c r="BR51" s="109"/>
      <c r="BS51" s="106">
        <f t="shared" si="41"/>
        <v>13</v>
      </c>
    </row>
    <row r="52" spans="1:71" x14ac:dyDescent="0.25">
      <c r="A52" s="20"/>
      <c r="B52" s="1" t="s">
        <v>137</v>
      </c>
      <c r="C52" s="12">
        <v>54</v>
      </c>
      <c r="D52" s="12">
        <v>463</v>
      </c>
      <c r="E52" s="1">
        <v>31</v>
      </c>
      <c r="F52" s="1">
        <f>IF(B52="MAL",E52,IF(E52&gt;=11,E52+variables!$B$1,11))</f>
        <v>32</v>
      </c>
      <c r="G52" s="2">
        <f t="shared" si="42"/>
        <v>0.6875</v>
      </c>
      <c r="H52" s="79">
        <v>6</v>
      </c>
      <c r="I52" s="84">
        <f t="shared" si="0"/>
        <v>9</v>
      </c>
      <c r="J52" s="89">
        <v>3</v>
      </c>
      <c r="K52" s="9">
        <v>2021</v>
      </c>
      <c r="L52" s="9">
        <v>2021</v>
      </c>
      <c r="M52" s="9"/>
      <c r="N52" s="9"/>
      <c r="O52" s="9"/>
      <c r="P52" s="79">
        <f t="shared" si="43"/>
        <v>6</v>
      </c>
      <c r="Q52" s="9"/>
      <c r="R52" s="9"/>
      <c r="S52" s="9"/>
      <c r="T52" s="9"/>
      <c r="U52" s="1">
        <f t="shared" si="31"/>
        <v>6</v>
      </c>
      <c r="V52" s="9">
        <v>1</v>
      </c>
      <c r="W52" s="9"/>
      <c r="X52" s="9"/>
      <c r="Y52" s="9"/>
      <c r="Z52" s="1">
        <f t="shared" si="32"/>
        <v>7</v>
      </c>
      <c r="AA52" s="9"/>
      <c r="AB52" s="9"/>
      <c r="AC52" s="9"/>
      <c r="AD52" s="9"/>
      <c r="AE52" s="1">
        <f t="shared" si="33"/>
        <v>7</v>
      </c>
      <c r="AF52" s="9"/>
      <c r="AG52" s="9"/>
      <c r="AH52" s="9"/>
      <c r="AI52" s="9"/>
      <c r="AJ52" s="1">
        <f t="shared" si="34"/>
        <v>7</v>
      </c>
      <c r="AK52" s="9"/>
      <c r="AL52" s="9"/>
      <c r="AM52" s="9">
        <v>6</v>
      </c>
      <c r="AN52" s="9">
        <v>1</v>
      </c>
      <c r="AO52" s="1">
        <f t="shared" si="35"/>
        <v>14</v>
      </c>
      <c r="AP52" s="9"/>
      <c r="AQ52" s="9"/>
      <c r="AR52" s="9">
        <v>8</v>
      </c>
      <c r="AS52" s="9"/>
      <c r="AT52" s="1">
        <f t="shared" si="36"/>
        <v>22</v>
      </c>
      <c r="AU52" s="9"/>
      <c r="AV52" s="9"/>
      <c r="AW52" s="9"/>
      <c r="AX52" s="9"/>
      <c r="AY52" s="1">
        <f t="shared" si="37"/>
        <v>22</v>
      </c>
      <c r="AZ52" s="9"/>
      <c r="BA52" s="9"/>
      <c r="BB52" s="9"/>
      <c r="BC52" s="9"/>
      <c r="BD52" s="1">
        <f t="shared" si="38"/>
        <v>22</v>
      </c>
      <c r="BE52" s="9"/>
      <c r="BF52" s="9"/>
      <c r="BG52" s="9"/>
      <c r="BH52" s="9"/>
      <c r="BI52" s="1">
        <f t="shared" si="39"/>
        <v>22</v>
      </c>
      <c r="BJ52" s="9"/>
      <c r="BK52" s="9"/>
      <c r="BL52" s="9"/>
      <c r="BM52" s="9"/>
      <c r="BN52" s="1">
        <f t="shared" si="40"/>
        <v>22</v>
      </c>
      <c r="BO52" s="9"/>
      <c r="BP52" s="9"/>
      <c r="BQ52" s="9"/>
      <c r="BR52" s="9"/>
      <c r="BS52" s="1">
        <f t="shared" si="41"/>
        <v>22</v>
      </c>
    </row>
    <row r="53" spans="1:71" s="249" customFormat="1" x14ac:dyDescent="0.25">
      <c r="A53" s="238"/>
      <c r="B53" s="239" t="s">
        <v>138</v>
      </c>
      <c r="C53" s="240">
        <v>65</v>
      </c>
      <c r="D53" s="240">
        <v>2937</v>
      </c>
      <c r="E53" s="241">
        <v>15</v>
      </c>
      <c r="F53" s="242">
        <f>IF(B53="MAL",E53,IF(E53&gt;=11,E53+variables!$B$1,11))</f>
        <v>16</v>
      </c>
      <c r="G53" s="243">
        <f t="shared" si="42"/>
        <v>1.125</v>
      </c>
      <c r="H53" s="244">
        <v>4</v>
      </c>
      <c r="I53" s="245">
        <f t="shared" si="0"/>
        <v>6</v>
      </c>
      <c r="J53" s="246">
        <v>2</v>
      </c>
      <c r="K53" s="247">
        <v>2021</v>
      </c>
      <c r="L53" s="247">
        <v>2021</v>
      </c>
      <c r="M53" s="247"/>
      <c r="N53" s="247"/>
      <c r="O53" s="247"/>
      <c r="P53" s="244">
        <f t="shared" si="43"/>
        <v>4</v>
      </c>
      <c r="Q53" s="248"/>
      <c r="R53" s="247"/>
      <c r="S53" s="247"/>
      <c r="T53" s="247"/>
      <c r="U53" s="242">
        <f t="shared" si="31"/>
        <v>4</v>
      </c>
      <c r="V53" s="247"/>
      <c r="W53" s="247">
        <v>2</v>
      </c>
      <c r="X53" s="247"/>
      <c r="Y53" s="247">
        <v>12</v>
      </c>
      <c r="Z53" s="242">
        <f t="shared" si="32"/>
        <v>18</v>
      </c>
      <c r="AA53" s="247"/>
      <c r="AB53" s="247"/>
      <c r="AC53" s="247"/>
      <c r="AD53" s="247"/>
      <c r="AE53" s="242">
        <f t="shared" si="33"/>
        <v>18</v>
      </c>
      <c r="AF53" s="247"/>
      <c r="AG53" s="247"/>
      <c r="AH53" s="247"/>
      <c r="AI53" s="247"/>
      <c r="AJ53" s="242">
        <f t="shared" si="34"/>
        <v>18</v>
      </c>
      <c r="AK53" s="247"/>
      <c r="AL53" s="247"/>
      <c r="AM53" s="247"/>
      <c r="AN53" s="247"/>
      <c r="AO53" s="242">
        <f t="shared" si="35"/>
        <v>18</v>
      </c>
      <c r="AP53" s="247"/>
      <c r="AQ53" s="247"/>
      <c r="AR53" s="247"/>
      <c r="AS53" s="247"/>
      <c r="AT53" s="242">
        <f t="shared" si="36"/>
        <v>18</v>
      </c>
      <c r="AU53" s="247"/>
      <c r="AV53" s="247"/>
      <c r="AW53" s="247"/>
      <c r="AX53" s="247"/>
      <c r="AY53" s="242">
        <f t="shared" si="37"/>
        <v>18</v>
      </c>
      <c r="AZ53" s="247"/>
      <c r="BA53" s="247"/>
      <c r="BB53" s="247"/>
      <c r="BC53" s="247"/>
      <c r="BD53" s="242">
        <f t="shared" si="38"/>
        <v>18</v>
      </c>
      <c r="BE53" s="247"/>
      <c r="BF53" s="247"/>
      <c r="BG53" s="247"/>
      <c r="BH53" s="247"/>
      <c r="BI53" s="242">
        <f t="shared" si="39"/>
        <v>18</v>
      </c>
      <c r="BJ53" s="247"/>
      <c r="BK53" s="247"/>
      <c r="BL53" s="247"/>
      <c r="BM53" s="247"/>
      <c r="BN53" s="242">
        <f t="shared" si="40"/>
        <v>18</v>
      </c>
      <c r="BO53" s="247"/>
      <c r="BP53" s="247"/>
      <c r="BQ53" s="247"/>
      <c r="BR53" s="247"/>
      <c r="BS53" s="242">
        <f t="shared" si="41"/>
        <v>18</v>
      </c>
    </row>
    <row r="54" spans="1:71" s="170" customFormat="1" x14ac:dyDescent="0.25">
      <c r="A54" s="160"/>
      <c r="B54" s="161" t="s">
        <v>139</v>
      </c>
      <c r="C54" s="162">
        <v>69</v>
      </c>
      <c r="D54" s="162">
        <v>2770</v>
      </c>
      <c r="E54" s="161">
        <v>24</v>
      </c>
      <c r="F54" s="161">
        <f>IF(B54="MAL",E54,IF(E54&gt;=11,E54+variables!$B$1,11))</f>
        <v>25</v>
      </c>
      <c r="G54" s="171">
        <f t="shared" si="42"/>
        <v>0.4</v>
      </c>
      <c r="H54" s="169">
        <v>10</v>
      </c>
      <c r="I54" s="165">
        <f t="shared" si="0"/>
        <v>10</v>
      </c>
      <c r="J54" s="166"/>
      <c r="K54" s="168">
        <v>2021</v>
      </c>
      <c r="L54" s="168">
        <v>2021</v>
      </c>
      <c r="M54" s="168"/>
      <c r="N54" s="168"/>
      <c r="O54" s="168"/>
      <c r="P54" s="169">
        <f t="shared" si="43"/>
        <v>10</v>
      </c>
      <c r="Q54" s="168"/>
      <c r="R54" s="168"/>
      <c r="S54" s="168"/>
      <c r="T54" s="168"/>
      <c r="U54" s="161">
        <f t="shared" si="31"/>
        <v>10</v>
      </c>
      <c r="V54" s="168"/>
      <c r="W54" s="168"/>
      <c r="X54" s="168"/>
      <c r="Y54" s="168"/>
      <c r="Z54" s="161">
        <f t="shared" si="32"/>
        <v>10</v>
      </c>
      <c r="AA54" s="168"/>
      <c r="AB54" s="168"/>
      <c r="AC54" s="168"/>
      <c r="AD54" s="168"/>
      <c r="AE54" s="161">
        <f t="shared" si="33"/>
        <v>10</v>
      </c>
      <c r="AF54" s="168"/>
      <c r="AG54" s="168"/>
      <c r="AH54" s="168"/>
      <c r="AI54" s="168"/>
      <c r="AJ54" s="161">
        <f t="shared" si="34"/>
        <v>10</v>
      </c>
      <c r="AK54" s="168"/>
      <c r="AL54" s="168"/>
      <c r="AM54" s="168"/>
      <c r="AN54" s="168"/>
      <c r="AO54" s="161">
        <f t="shared" si="35"/>
        <v>10</v>
      </c>
      <c r="AP54" s="168"/>
      <c r="AQ54" s="168"/>
      <c r="AR54" s="168"/>
      <c r="AS54" s="168"/>
      <c r="AT54" s="161">
        <f t="shared" si="36"/>
        <v>10</v>
      </c>
      <c r="AU54" s="168"/>
      <c r="AV54" s="168"/>
      <c r="AW54" s="168"/>
      <c r="AX54" s="168"/>
      <c r="AY54" s="161">
        <f t="shared" si="37"/>
        <v>10</v>
      </c>
      <c r="AZ54" s="168"/>
      <c r="BA54" s="168"/>
      <c r="BB54" s="168"/>
      <c r="BC54" s="168"/>
      <c r="BD54" s="161">
        <f t="shared" si="38"/>
        <v>10</v>
      </c>
      <c r="BE54" s="168"/>
      <c r="BF54" s="168"/>
      <c r="BG54" s="168"/>
      <c r="BH54" s="168"/>
      <c r="BI54" s="161">
        <f t="shared" si="39"/>
        <v>10</v>
      </c>
      <c r="BJ54" s="168"/>
      <c r="BK54" s="168"/>
      <c r="BL54" s="168"/>
      <c r="BM54" s="168"/>
      <c r="BN54" s="161">
        <f t="shared" si="40"/>
        <v>10</v>
      </c>
      <c r="BO54" s="168"/>
      <c r="BP54" s="168"/>
      <c r="BQ54" s="168"/>
      <c r="BR54" s="168"/>
      <c r="BS54" s="161">
        <f t="shared" si="41"/>
        <v>10</v>
      </c>
    </row>
    <row r="55" spans="1:71" x14ac:dyDescent="0.25">
      <c r="A55" s="4"/>
      <c r="B55" s="4"/>
      <c r="C55" s="4"/>
      <c r="D55" s="4"/>
      <c r="E55" s="4"/>
      <c r="F55" s="4"/>
      <c r="G55" s="4"/>
      <c r="H55" s="84"/>
      <c r="I55" s="84"/>
      <c r="J55" s="84"/>
      <c r="K55" s="4"/>
      <c r="L55" s="4"/>
      <c r="M55" s="84">
        <f t="shared" ref="M55:AR55" si="44">SUM(M46:M54)</f>
        <v>0</v>
      </c>
      <c r="N55" s="84">
        <f t="shared" si="44"/>
        <v>0</v>
      </c>
      <c r="O55" s="84">
        <f t="shared" si="44"/>
        <v>0</v>
      </c>
      <c r="P55" s="84">
        <f t="shared" si="44"/>
        <v>57</v>
      </c>
      <c r="Q55" s="84">
        <f t="shared" si="44"/>
        <v>0</v>
      </c>
      <c r="R55" s="84">
        <f t="shared" si="44"/>
        <v>0</v>
      </c>
      <c r="S55" s="84">
        <f t="shared" si="44"/>
        <v>0</v>
      </c>
      <c r="T55" s="84">
        <f t="shared" si="44"/>
        <v>0</v>
      </c>
      <c r="U55" s="84">
        <f t="shared" si="44"/>
        <v>57</v>
      </c>
      <c r="V55" s="84">
        <f t="shared" si="44"/>
        <v>1</v>
      </c>
      <c r="W55" s="84">
        <f t="shared" si="44"/>
        <v>2</v>
      </c>
      <c r="X55" s="84">
        <f t="shared" si="44"/>
        <v>0</v>
      </c>
      <c r="Y55" s="84">
        <f t="shared" si="44"/>
        <v>12</v>
      </c>
      <c r="Z55" s="84">
        <f t="shared" si="44"/>
        <v>72</v>
      </c>
      <c r="AA55" s="84">
        <f t="shared" si="44"/>
        <v>0</v>
      </c>
      <c r="AB55" s="84">
        <f t="shared" si="44"/>
        <v>0</v>
      </c>
      <c r="AC55" s="84">
        <f t="shared" si="44"/>
        <v>0</v>
      </c>
      <c r="AD55" s="84">
        <f t="shared" si="44"/>
        <v>0</v>
      </c>
      <c r="AE55" s="84">
        <f t="shared" si="44"/>
        <v>72</v>
      </c>
      <c r="AF55" s="84">
        <f t="shared" si="44"/>
        <v>0</v>
      </c>
      <c r="AG55" s="84">
        <f t="shared" si="44"/>
        <v>0</v>
      </c>
      <c r="AH55" s="84">
        <f t="shared" si="44"/>
        <v>0</v>
      </c>
      <c r="AI55" s="84">
        <f t="shared" si="44"/>
        <v>0</v>
      </c>
      <c r="AJ55" s="84">
        <f t="shared" si="44"/>
        <v>72</v>
      </c>
      <c r="AK55" s="84">
        <f t="shared" si="44"/>
        <v>0</v>
      </c>
      <c r="AL55" s="84">
        <f t="shared" si="44"/>
        <v>0</v>
      </c>
      <c r="AM55" s="84">
        <f t="shared" si="44"/>
        <v>24</v>
      </c>
      <c r="AN55" s="84">
        <f t="shared" si="44"/>
        <v>1</v>
      </c>
      <c r="AO55" s="84">
        <f t="shared" si="44"/>
        <v>97</v>
      </c>
      <c r="AP55" s="84">
        <f t="shared" si="44"/>
        <v>1</v>
      </c>
      <c r="AQ55" s="84">
        <f t="shared" si="44"/>
        <v>0</v>
      </c>
      <c r="AR55" s="84">
        <f t="shared" si="44"/>
        <v>32</v>
      </c>
      <c r="AS55" s="84">
        <f t="shared" ref="AS55:BS55" si="45">SUM(AS46:AS54)</f>
        <v>0</v>
      </c>
      <c r="AT55" s="84">
        <f t="shared" si="45"/>
        <v>130</v>
      </c>
      <c r="AU55" s="84">
        <f t="shared" si="45"/>
        <v>0</v>
      </c>
      <c r="AV55" s="84">
        <f t="shared" si="45"/>
        <v>0</v>
      </c>
      <c r="AW55" s="84">
        <f t="shared" si="45"/>
        <v>0</v>
      </c>
      <c r="AX55" s="84">
        <f t="shared" si="45"/>
        <v>0</v>
      </c>
      <c r="AY55" s="84">
        <f t="shared" si="45"/>
        <v>130</v>
      </c>
      <c r="AZ55" s="84">
        <f t="shared" si="45"/>
        <v>0</v>
      </c>
      <c r="BA55" s="84">
        <f t="shared" si="45"/>
        <v>0</v>
      </c>
      <c r="BB55" s="84">
        <f t="shared" si="45"/>
        <v>0</v>
      </c>
      <c r="BC55" s="84">
        <f t="shared" si="45"/>
        <v>0</v>
      </c>
      <c r="BD55" s="84">
        <f t="shared" si="45"/>
        <v>130</v>
      </c>
      <c r="BE55" s="84">
        <f t="shared" si="45"/>
        <v>0</v>
      </c>
      <c r="BF55" s="84">
        <f t="shared" si="45"/>
        <v>0</v>
      </c>
      <c r="BG55" s="84">
        <f t="shared" si="45"/>
        <v>0</v>
      </c>
      <c r="BH55" s="84">
        <f t="shared" si="45"/>
        <v>0</v>
      </c>
      <c r="BI55" s="84">
        <f t="shared" si="45"/>
        <v>130</v>
      </c>
      <c r="BJ55" s="84">
        <f t="shared" si="45"/>
        <v>0</v>
      </c>
      <c r="BK55" s="84">
        <f t="shared" si="45"/>
        <v>0</v>
      </c>
      <c r="BL55" s="84">
        <f t="shared" si="45"/>
        <v>0</v>
      </c>
      <c r="BM55" s="84">
        <f t="shared" si="45"/>
        <v>0</v>
      </c>
      <c r="BN55" s="84">
        <f t="shared" si="45"/>
        <v>130</v>
      </c>
      <c r="BO55" s="84">
        <f t="shared" si="45"/>
        <v>0</v>
      </c>
      <c r="BP55" s="84">
        <f t="shared" si="45"/>
        <v>0</v>
      </c>
      <c r="BQ55" s="84">
        <f t="shared" si="45"/>
        <v>0</v>
      </c>
      <c r="BR55" s="84">
        <f t="shared" si="45"/>
        <v>0</v>
      </c>
      <c r="BS55" s="84">
        <f t="shared" si="45"/>
        <v>130</v>
      </c>
    </row>
    <row r="56" spans="1:71" x14ac:dyDescent="0.25">
      <c r="A56" s="1"/>
      <c r="B56" s="1" t="s">
        <v>244</v>
      </c>
      <c r="C56" s="1">
        <f>COUNT(C47:C54)</f>
        <v>8</v>
      </c>
      <c r="D56" s="1"/>
      <c r="E56" s="1">
        <f>SUM(E46:E54)</f>
        <v>178</v>
      </c>
      <c r="F56" s="1">
        <f>SUM(F46:F54)</f>
        <v>186</v>
      </c>
      <c r="G56" s="2">
        <f>$BS55/F56</f>
        <v>0.69892473118279574</v>
      </c>
      <c r="H56" s="79">
        <f>SUM(H46:H54)</f>
        <v>57</v>
      </c>
      <c r="I56" s="79">
        <f>SUM(I46:I54)</f>
        <v>63</v>
      </c>
      <c r="J56" s="79">
        <f>SUM(J46:J54)</f>
        <v>6</v>
      </c>
      <c r="K56" s="1"/>
      <c r="L56" s="1"/>
      <c r="M56" s="1"/>
      <c r="N56" s="1"/>
      <c r="O56" s="1"/>
      <c r="P56" s="2">
        <f>P55/F56</f>
        <v>0.30645161290322581</v>
      </c>
      <c r="Q56" s="1"/>
      <c r="R56" s="1">
        <f>M55+R55</f>
        <v>0</v>
      </c>
      <c r="S56" s="1">
        <f>N55+S55</f>
        <v>0</v>
      </c>
      <c r="T56" s="1">
        <f>O55+T55</f>
        <v>0</v>
      </c>
      <c r="U56" s="2">
        <f>U55/F56</f>
        <v>0.30645161290322581</v>
      </c>
      <c r="V56" s="1"/>
      <c r="W56" s="1">
        <f>R56+W55</f>
        <v>2</v>
      </c>
      <c r="X56" s="1">
        <f>S56+X55</f>
        <v>0</v>
      </c>
      <c r="Y56" s="1">
        <f>T56+Y55</f>
        <v>12</v>
      </c>
      <c r="Z56" s="2">
        <f>Z55/F56</f>
        <v>0.38709677419354838</v>
      </c>
      <c r="AA56" s="1"/>
      <c r="AB56" s="1">
        <f>W56+AB55</f>
        <v>2</v>
      </c>
      <c r="AC56" s="1">
        <f>X56+AC55</f>
        <v>0</v>
      </c>
      <c r="AD56" s="1">
        <f>Y56+AD55</f>
        <v>12</v>
      </c>
      <c r="AE56" s="2">
        <f>AE55/F56</f>
        <v>0.38709677419354838</v>
      </c>
      <c r="AF56" s="1"/>
      <c r="AG56" s="1">
        <f>AB56+AG55</f>
        <v>2</v>
      </c>
      <c r="AH56" s="1">
        <f>AC56+AH55</f>
        <v>0</v>
      </c>
      <c r="AI56" s="1">
        <f>AD56+AI55</f>
        <v>12</v>
      </c>
      <c r="AJ56" s="2">
        <f>AJ55/F56</f>
        <v>0.38709677419354838</v>
      </c>
      <c r="AK56" s="1"/>
      <c r="AL56" s="1">
        <f>AG56+AL55</f>
        <v>2</v>
      </c>
      <c r="AM56" s="1">
        <f>AH56+AM55</f>
        <v>24</v>
      </c>
      <c r="AN56" s="1">
        <f>AI56+AN55</f>
        <v>13</v>
      </c>
      <c r="AO56" s="2">
        <f>AO55/F56</f>
        <v>0.521505376344086</v>
      </c>
      <c r="AP56" s="1"/>
      <c r="AQ56" s="1">
        <f>AL56+AQ55</f>
        <v>2</v>
      </c>
      <c r="AR56" s="1">
        <f>AM56+AR55</f>
        <v>56</v>
      </c>
      <c r="AS56" s="1">
        <f>AN56+AS55</f>
        <v>13</v>
      </c>
      <c r="AT56" s="2">
        <f>AT55/F56</f>
        <v>0.69892473118279574</v>
      </c>
      <c r="AU56" s="1"/>
      <c r="AV56" s="1">
        <f>AQ56+AV55</f>
        <v>2</v>
      </c>
      <c r="AW56" s="1">
        <f>AR56+AW55</f>
        <v>56</v>
      </c>
      <c r="AX56" s="1">
        <f>AS56+AX55</f>
        <v>13</v>
      </c>
      <c r="AY56" s="2">
        <f>AY55/F56</f>
        <v>0.69892473118279574</v>
      </c>
      <c r="AZ56" s="1"/>
      <c r="BA56" s="1">
        <f>AV56+BA55</f>
        <v>2</v>
      </c>
      <c r="BB56" s="1">
        <f>AW56+BB55</f>
        <v>56</v>
      </c>
      <c r="BC56" s="1">
        <f>AX56+BC55</f>
        <v>13</v>
      </c>
      <c r="BD56" s="2">
        <f>BD55/F56</f>
        <v>0.69892473118279574</v>
      </c>
      <c r="BE56" s="1"/>
      <c r="BF56" s="1">
        <f>BA56+BF55</f>
        <v>2</v>
      </c>
      <c r="BG56" s="1">
        <f>BB56+BG55</f>
        <v>56</v>
      </c>
      <c r="BH56" s="1">
        <f>BC56+BH55</f>
        <v>13</v>
      </c>
      <c r="BI56" s="2">
        <f>BI55/F56</f>
        <v>0.69892473118279574</v>
      </c>
      <c r="BJ56" s="1"/>
      <c r="BK56" s="1">
        <f>BF56+BK55</f>
        <v>2</v>
      </c>
      <c r="BL56" s="1">
        <f>BG56+BL55</f>
        <v>56</v>
      </c>
      <c r="BM56" s="1">
        <f>BH56+BM55</f>
        <v>13</v>
      </c>
      <c r="BN56" s="2">
        <f>BN55/F56</f>
        <v>0.69892473118279574</v>
      </c>
      <c r="BO56" s="1"/>
      <c r="BP56" s="1">
        <f>BK56+BP55</f>
        <v>2</v>
      </c>
      <c r="BQ56" s="1">
        <f>BL56+BQ55</f>
        <v>56</v>
      </c>
      <c r="BR56" s="1">
        <f>BM56+BR55</f>
        <v>13</v>
      </c>
      <c r="BS56" s="2">
        <f>BS55/F56</f>
        <v>0.69892473118279574</v>
      </c>
    </row>
    <row r="57" spans="1:71" x14ac:dyDescent="0.25">
      <c r="I57" s="84"/>
    </row>
    <row r="58" spans="1:71" x14ac:dyDescent="0.25">
      <c r="A58" s="20" t="s">
        <v>75</v>
      </c>
      <c r="B58" s="1"/>
      <c r="C58" s="1"/>
      <c r="D58" s="1"/>
      <c r="E58" s="16"/>
      <c r="F58" s="1"/>
      <c r="G58" s="2"/>
      <c r="H58" s="79"/>
      <c r="I58" s="84"/>
      <c r="J58" s="89"/>
      <c r="K58" s="9">
        <v>2021</v>
      </c>
      <c r="L58" s="9">
        <v>2021</v>
      </c>
      <c r="M58" s="9"/>
      <c r="N58" s="9"/>
      <c r="O58" s="9"/>
      <c r="P58" s="79">
        <f>+H58</f>
        <v>0</v>
      </c>
      <c r="Q58" s="9"/>
      <c r="R58" s="9"/>
      <c r="S58" s="9"/>
      <c r="T58" s="9"/>
      <c r="U58" s="1">
        <f t="shared" ref="U58:U68" si="46">SUM(P58:T58)</f>
        <v>0</v>
      </c>
      <c r="V58" s="9"/>
      <c r="W58" s="9"/>
      <c r="X58" s="9"/>
      <c r="Y58" s="9"/>
      <c r="Z58" s="1">
        <f t="shared" ref="Z58:Z68" si="47">SUM(U58:Y58)</f>
        <v>0</v>
      </c>
      <c r="AA58" s="9"/>
      <c r="AB58" s="9"/>
      <c r="AC58" s="9"/>
      <c r="AD58" s="9"/>
      <c r="AE58" s="1">
        <f t="shared" ref="AE58:AE68" si="48">SUM(Z58:AD58)</f>
        <v>0</v>
      </c>
      <c r="AF58" s="9"/>
      <c r="AG58" s="9"/>
      <c r="AH58" s="9"/>
      <c r="AI58" s="9"/>
      <c r="AJ58" s="1">
        <f t="shared" ref="AJ58:AJ68" si="49">SUM(AE58:AI58)</f>
        <v>0</v>
      </c>
      <c r="AK58" s="9"/>
      <c r="AL58" s="9"/>
      <c r="AM58" s="9"/>
      <c r="AN58" s="9"/>
      <c r="AO58" s="1">
        <f t="shared" ref="AO58:AO68" si="50">SUM(AJ58:AN58)</f>
        <v>0</v>
      </c>
      <c r="AP58" s="9"/>
      <c r="AQ58" s="9"/>
      <c r="AR58" s="9"/>
      <c r="AS58" s="9"/>
      <c r="AT58" s="1">
        <f t="shared" ref="AT58:AT68" si="51">SUM(AO58:AS58)</f>
        <v>0</v>
      </c>
      <c r="AU58" s="9"/>
      <c r="AV58" s="9"/>
      <c r="AW58" s="9"/>
      <c r="AX58" s="9"/>
      <c r="AY58" s="1">
        <f t="shared" ref="AY58:AY68" si="52">SUM(AT58:AX58)</f>
        <v>0</v>
      </c>
      <c r="AZ58" s="9"/>
      <c r="BA58" s="9"/>
      <c r="BB58" s="9"/>
      <c r="BC58" s="9"/>
      <c r="BD58" s="1">
        <f t="shared" ref="BD58:BD68" si="53">SUM(AY58:BC58)</f>
        <v>0</v>
      </c>
      <c r="BE58" s="9"/>
      <c r="BF58" s="9"/>
      <c r="BG58" s="9"/>
      <c r="BH58" s="9"/>
      <c r="BI58" s="1">
        <f t="shared" ref="BI58:BI68" si="54">SUM(BD58:BH58)</f>
        <v>0</v>
      </c>
      <c r="BJ58" s="9"/>
      <c r="BK58" s="9"/>
      <c r="BL58" s="9"/>
      <c r="BM58" s="9"/>
      <c r="BN58" s="1">
        <f t="shared" ref="BN58:BN68" si="55">SUM(BI58:BM58)</f>
        <v>0</v>
      </c>
      <c r="BO58" s="9"/>
      <c r="BP58" s="9"/>
      <c r="BQ58" s="9"/>
      <c r="BR58" s="9"/>
      <c r="BS58" s="1">
        <f t="shared" ref="BS58:BS68" si="56">SUM(BN58:BR58)</f>
        <v>0</v>
      </c>
    </row>
    <row r="59" spans="1:71" s="110" customFormat="1" x14ac:dyDescent="0.25">
      <c r="A59" s="136"/>
      <c r="B59" s="106" t="s">
        <v>393</v>
      </c>
      <c r="C59" s="111">
        <v>0</v>
      </c>
      <c r="D59" s="106"/>
      <c r="E59" s="141">
        <v>27</v>
      </c>
      <c r="F59" s="1">
        <f>IF(B59="MAL",E59,IF(E59&gt;=11,E59+variables!$B$1,11))</f>
        <v>28</v>
      </c>
      <c r="G59" s="107">
        <f t="shared" ref="G59:G68" si="57">$BS59/F59</f>
        <v>0.5</v>
      </c>
      <c r="H59" s="108">
        <v>14</v>
      </c>
      <c r="I59" s="84">
        <f t="shared" si="0"/>
        <v>14</v>
      </c>
      <c r="J59" s="115"/>
      <c r="K59" s="109">
        <v>2021</v>
      </c>
      <c r="L59" s="9">
        <v>2021</v>
      </c>
      <c r="M59" s="109"/>
      <c r="N59" s="109"/>
      <c r="O59" s="109"/>
      <c r="P59" s="108">
        <f>SUM(M59:O59)+H59</f>
        <v>14</v>
      </c>
      <c r="Q59" s="109"/>
      <c r="R59" s="109"/>
      <c r="S59" s="109"/>
      <c r="T59" s="109"/>
      <c r="U59" s="106">
        <f t="shared" si="46"/>
        <v>14</v>
      </c>
      <c r="V59" s="109"/>
      <c r="W59" s="109"/>
      <c r="X59" s="109"/>
      <c r="Y59" s="109"/>
      <c r="Z59" s="106">
        <f t="shared" si="47"/>
        <v>14</v>
      </c>
      <c r="AA59" s="109"/>
      <c r="AB59" s="109"/>
      <c r="AC59" s="109"/>
      <c r="AD59" s="109"/>
      <c r="AE59" s="106">
        <f t="shared" si="48"/>
        <v>14</v>
      </c>
      <c r="AF59" s="109"/>
      <c r="AG59" s="109"/>
      <c r="AH59" s="109"/>
      <c r="AI59" s="109"/>
      <c r="AJ59" s="106">
        <f t="shared" si="49"/>
        <v>14</v>
      </c>
      <c r="AK59" s="109"/>
      <c r="AL59" s="109"/>
      <c r="AM59" s="109"/>
      <c r="AN59" s="109"/>
      <c r="AO59" s="106">
        <f t="shared" si="50"/>
        <v>14</v>
      </c>
      <c r="AP59" s="109"/>
      <c r="AQ59" s="109"/>
      <c r="AR59" s="109"/>
      <c r="AS59" s="109"/>
      <c r="AT59" s="106">
        <f t="shared" si="51"/>
        <v>14</v>
      </c>
      <c r="AU59" s="109"/>
      <c r="AV59" s="109"/>
      <c r="AW59" s="109"/>
      <c r="AX59" s="109"/>
      <c r="AY59" s="106">
        <f t="shared" si="52"/>
        <v>14</v>
      </c>
      <c r="AZ59" s="109"/>
      <c r="BA59" s="109"/>
      <c r="BB59" s="109"/>
      <c r="BC59" s="109"/>
      <c r="BD59" s="106">
        <f t="shared" si="53"/>
        <v>14</v>
      </c>
      <c r="BE59" s="109"/>
      <c r="BF59" s="109"/>
      <c r="BG59" s="109"/>
      <c r="BH59" s="109"/>
      <c r="BI59" s="106">
        <f t="shared" si="54"/>
        <v>14</v>
      </c>
      <c r="BJ59" s="109"/>
      <c r="BK59" s="109"/>
      <c r="BL59" s="109"/>
      <c r="BM59" s="109"/>
      <c r="BN59" s="106">
        <f t="shared" si="55"/>
        <v>14</v>
      </c>
      <c r="BO59" s="109"/>
      <c r="BP59" s="109"/>
      <c r="BQ59" s="109"/>
      <c r="BR59" s="109"/>
      <c r="BS59" s="106">
        <f t="shared" si="56"/>
        <v>14</v>
      </c>
    </row>
    <row r="60" spans="1:71" x14ac:dyDescent="0.25">
      <c r="A60" s="20"/>
      <c r="B60" s="1" t="s">
        <v>76</v>
      </c>
      <c r="C60" s="12">
        <v>2</v>
      </c>
      <c r="D60" s="12">
        <v>9133</v>
      </c>
      <c r="E60" s="1">
        <v>19</v>
      </c>
      <c r="F60" s="1">
        <f>IF(B60="MAL",E60,IF(E60&gt;=11,E60+variables!$B$1,11))</f>
        <v>20</v>
      </c>
      <c r="G60" s="2">
        <f t="shared" si="57"/>
        <v>0.95</v>
      </c>
      <c r="H60" s="79">
        <v>8</v>
      </c>
      <c r="I60" s="84">
        <f t="shared" si="0"/>
        <v>10</v>
      </c>
      <c r="J60" s="89">
        <v>2</v>
      </c>
      <c r="K60" s="9">
        <v>2021</v>
      </c>
      <c r="L60" s="9">
        <v>2021</v>
      </c>
      <c r="M60" s="9"/>
      <c r="N60" s="9"/>
      <c r="O60" s="9"/>
      <c r="P60" s="79">
        <f>SUM(M60:O60)+H60</f>
        <v>8</v>
      </c>
      <c r="Q60" s="9"/>
      <c r="R60" s="9"/>
      <c r="S60" s="9"/>
      <c r="T60" s="9"/>
      <c r="U60" s="1">
        <f t="shared" si="46"/>
        <v>8</v>
      </c>
      <c r="V60" s="9"/>
      <c r="W60" s="9"/>
      <c r="X60" s="9"/>
      <c r="Y60" s="9"/>
      <c r="Z60" s="1">
        <f t="shared" si="47"/>
        <v>8</v>
      </c>
      <c r="AA60" s="9">
        <v>1</v>
      </c>
      <c r="AB60" s="9"/>
      <c r="AC60" s="9">
        <v>10</v>
      </c>
      <c r="AD60" s="9"/>
      <c r="AE60" s="1">
        <f t="shared" si="48"/>
        <v>19</v>
      </c>
      <c r="AF60" s="9"/>
      <c r="AG60" s="9"/>
      <c r="AH60" s="9"/>
      <c r="AI60" s="9"/>
      <c r="AJ60" s="1">
        <f t="shared" si="49"/>
        <v>19</v>
      </c>
      <c r="AK60" s="9"/>
      <c r="AL60" s="9"/>
      <c r="AM60" s="9"/>
      <c r="AN60" s="9"/>
      <c r="AO60" s="1">
        <f t="shared" si="50"/>
        <v>19</v>
      </c>
      <c r="AP60" s="9"/>
      <c r="AQ60" s="9"/>
      <c r="AR60" s="9"/>
      <c r="AS60" s="9"/>
      <c r="AT60" s="1">
        <f t="shared" si="51"/>
        <v>19</v>
      </c>
      <c r="AU60" s="9"/>
      <c r="AV60" s="9"/>
      <c r="AW60" s="9"/>
      <c r="AX60" s="9"/>
      <c r="AY60" s="1">
        <f t="shared" si="52"/>
        <v>19</v>
      </c>
      <c r="AZ60" s="9"/>
      <c r="BA60" s="9"/>
      <c r="BB60" s="9"/>
      <c r="BC60" s="9"/>
      <c r="BD60" s="1">
        <f t="shared" si="53"/>
        <v>19</v>
      </c>
      <c r="BE60" s="9"/>
      <c r="BF60" s="9"/>
      <c r="BG60" s="9"/>
      <c r="BH60" s="9"/>
      <c r="BI60" s="1">
        <f t="shared" si="54"/>
        <v>19</v>
      </c>
      <c r="BJ60" s="9"/>
      <c r="BK60" s="9"/>
      <c r="BL60" s="9"/>
      <c r="BM60" s="9"/>
      <c r="BN60" s="1">
        <f t="shared" si="55"/>
        <v>19</v>
      </c>
      <c r="BO60" s="9"/>
      <c r="BP60" s="9"/>
      <c r="BQ60" s="9"/>
      <c r="BR60" s="9"/>
      <c r="BS60" s="1">
        <f t="shared" si="56"/>
        <v>19</v>
      </c>
    </row>
    <row r="61" spans="1:71" x14ac:dyDescent="0.25">
      <c r="A61" s="20"/>
      <c r="B61" s="1" t="s">
        <v>215</v>
      </c>
      <c r="C61" s="12">
        <v>3</v>
      </c>
      <c r="D61" s="12">
        <v>7315</v>
      </c>
      <c r="E61" s="1">
        <v>47</v>
      </c>
      <c r="F61" s="1">
        <f>IF(B61="MAL",E61,IF(E61&gt;=11,E61+variables!$B$1,11))</f>
        <v>48</v>
      </c>
      <c r="G61" s="2">
        <f t="shared" si="57"/>
        <v>0.95833333333333337</v>
      </c>
      <c r="H61" s="79">
        <v>39</v>
      </c>
      <c r="I61" s="84">
        <f t="shared" ref="I61:I77" si="58">+H61+J61</f>
        <v>39</v>
      </c>
      <c r="J61" s="89"/>
      <c r="K61" s="9">
        <v>2021</v>
      </c>
      <c r="L61" s="9">
        <v>2021</v>
      </c>
      <c r="M61" s="24"/>
      <c r="N61" s="24"/>
      <c r="O61" s="24"/>
      <c r="P61" s="79">
        <f t="shared" ref="P61:P68" si="59">SUM(M61:O61)+H61</f>
        <v>39</v>
      </c>
      <c r="Q61" s="9"/>
      <c r="R61" s="9"/>
      <c r="S61" s="9"/>
      <c r="T61" s="9"/>
      <c r="U61" s="1">
        <f t="shared" si="46"/>
        <v>39</v>
      </c>
      <c r="V61" s="9"/>
      <c r="W61" s="9"/>
      <c r="X61" s="9"/>
      <c r="Y61" s="9"/>
      <c r="Z61" s="1">
        <f t="shared" si="47"/>
        <v>39</v>
      </c>
      <c r="AA61" s="9"/>
      <c r="AB61" s="9">
        <v>1</v>
      </c>
      <c r="AC61" s="9">
        <v>2</v>
      </c>
      <c r="AD61" s="9"/>
      <c r="AE61" s="1">
        <f t="shared" si="48"/>
        <v>42</v>
      </c>
      <c r="AF61" s="9"/>
      <c r="AG61" s="9"/>
      <c r="AH61" s="9"/>
      <c r="AI61" s="9"/>
      <c r="AJ61" s="1">
        <f t="shared" si="49"/>
        <v>42</v>
      </c>
      <c r="AK61" s="9"/>
      <c r="AL61" s="9"/>
      <c r="AM61" s="9"/>
      <c r="AN61" s="9"/>
      <c r="AO61" s="1">
        <f t="shared" si="50"/>
        <v>42</v>
      </c>
      <c r="AP61" s="9"/>
      <c r="AQ61" s="9">
        <v>2</v>
      </c>
      <c r="AR61" s="9">
        <v>2</v>
      </c>
      <c r="AS61" s="9"/>
      <c r="AT61" s="1">
        <f t="shared" si="51"/>
        <v>46</v>
      </c>
      <c r="AU61" s="9"/>
      <c r="AV61" s="9"/>
      <c r="AW61" s="9"/>
      <c r="AX61" s="9"/>
      <c r="AY61" s="1">
        <f t="shared" si="52"/>
        <v>46</v>
      </c>
      <c r="AZ61" s="9"/>
      <c r="BA61" s="9"/>
      <c r="BB61" s="9"/>
      <c r="BC61" s="9"/>
      <c r="BD61" s="1">
        <f t="shared" si="53"/>
        <v>46</v>
      </c>
      <c r="BE61" s="9"/>
      <c r="BF61" s="9"/>
      <c r="BG61" s="9"/>
      <c r="BH61" s="9"/>
      <c r="BI61" s="1">
        <f t="shared" si="54"/>
        <v>46</v>
      </c>
      <c r="BJ61" s="9"/>
      <c r="BK61" s="9"/>
      <c r="BL61" s="9"/>
      <c r="BM61" s="9"/>
      <c r="BN61" s="1">
        <f t="shared" si="55"/>
        <v>46</v>
      </c>
      <c r="BO61" s="9"/>
      <c r="BP61" s="9"/>
      <c r="BQ61" s="9"/>
      <c r="BR61" s="9"/>
      <c r="BS61" s="1">
        <f t="shared" si="56"/>
        <v>46</v>
      </c>
    </row>
    <row r="62" spans="1:71" s="237" customFormat="1" x14ac:dyDescent="0.25">
      <c r="A62" s="273"/>
      <c r="B62" s="232" t="s">
        <v>202</v>
      </c>
      <c r="C62" s="274">
        <v>8</v>
      </c>
      <c r="D62" s="274">
        <v>9103</v>
      </c>
      <c r="E62" s="232">
        <v>26</v>
      </c>
      <c r="F62" s="232">
        <f>IF(B62="MAL",E62,IF(E62&gt;=11,E62+variables!$B$1,11))</f>
        <v>27</v>
      </c>
      <c r="G62" s="234">
        <f t="shared" si="57"/>
        <v>1.0740740740740742</v>
      </c>
      <c r="H62" s="236">
        <v>21</v>
      </c>
      <c r="I62" s="251">
        <f t="shared" si="58"/>
        <v>21</v>
      </c>
      <c r="J62" s="252"/>
      <c r="K62" s="235">
        <v>2021</v>
      </c>
      <c r="L62" s="235">
        <v>2021</v>
      </c>
      <c r="M62" s="233"/>
      <c r="N62" s="233"/>
      <c r="O62" s="233"/>
      <c r="P62" s="236">
        <f t="shared" si="59"/>
        <v>21</v>
      </c>
      <c r="Q62" s="235"/>
      <c r="R62" s="235"/>
      <c r="S62" s="235"/>
      <c r="T62" s="235"/>
      <c r="U62" s="232">
        <f t="shared" si="46"/>
        <v>21</v>
      </c>
      <c r="V62" s="235"/>
      <c r="W62" s="235"/>
      <c r="X62" s="235">
        <v>4</v>
      </c>
      <c r="Y62" s="235"/>
      <c r="Z62" s="232">
        <f t="shared" si="47"/>
        <v>25</v>
      </c>
      <c r="AA62" s="235"/>
      <c r="AB62" s="235"/>
      <c r="AC62" s="235"/>
      <c r="AD62" s="235"/>
      <c r="AE62" s="232">
        <f t="shared" si="48"/>
        <v>25</v>
      </c>
      <c r="AF62" s="235"/>
      <c r="AG62" s="235"/>
      <c r="AH62" s="235"/>
      <c r="AI62" s="235"/>
      <c r="AJ62" s="232">
        <f t="shared" si="49"/>
        <v>25</v>
      </c>
      <c r="AK62" s="235"/>
      <c r="AL62" s="235"/>
      <c r="AM62" s="235"/>
      <c r="AN62" s="235"/>
      <c r="AO62" s="232">
        <f t="shared" si="50"/>
        <v>25</v>
      </c>
      <c r="AP62" s="235"/>
      <c r="AQ62" s="235">
        <v>4</v>
      </c>
      <c r="AR62" s="235"/>
      <c r="AS62" s="235"/>
      <c r="AT62" s="232">
        <f t="shared" si="51"/>
        <v>29</v>
      </c>
      <c r="AU62" s="235"/>
      <c r="AV62" s="235"/>
      <c r="AW62" s="235"/>
      <c r="AX62" s="235"/>
      <c r="AY62" s="232">
        <f t="shared" si="52"/>
        <v>29</v>
      </c>
      <c r="AZ62" s="235"/>
      <c r="BA62" s="235"/>
      <c r="BB62" s="235"/>
      <c r="BC62" s="235"/>
      <c r="BD62" s="232">
        <f t="shared" si="53"/>
        <v>29</v>
      </c>
      <c r="BE62" s="235"/>
      <c r="BF62" s="235"/>
      <c r="BG62" s="235"/>
      <c r="BH62" s="235"/>
      <c r="BI62" s="232">
        <f t="shared" si="54"/>
        <v>29</v>
      </c>
      <c r="BJ62" s="235"/>
      <c r="BK62" s="235"/>
      <c r="BL62" s="235"/>
      <c r="BM62" s="235"/>
      <c r="BN62" s="232">
        <f t="shared" si="55"/>
        <v>29</v>
      </c>
      <c r="BO62" s="235"/>
      <c r="BP62" s="235"/>
      <c r="BQ62" s="235"/>
      <c r="BR62" s="235"/>
      <c r="BS62" s="232">
        <f t="shared" si="56"/>
        <v>29</v>
      </c>
    </row>
    <row r="63" spans="1:71" x14ac:dyDescent="0.25">
      <c r="A63" s="20"/>
      <c r="B63" s="13" t="s">
        <v>327</v>
      </c>
      <c r="C63" s="12">
        <v>14</v>
      </c>
      <c r="D63" s="12">
        <v>2514</v>
      </c>
      <c r="E63" s="1">
        <v>15</v>
      </c>
      <c r="F63" s="1">
        <f>IF(B63="MAL",E63,IF(E63&gt;=11,E63+variables!$B$1,11))</f>
        <v>16</v>
      </c>
      <c r="G63" s="2">
        <f t="shared" si="57"/>
        <v>0.9375</v>
      </c>
      <c r="H63" s="79">
        <v>5</v>
      </c>
      <c r="I63" s="84">
        <f t="shared" si="58"/>
        <v>5</v>
      </c>
      <c r="J63" s="89"/>
      <c r="K63" s="9">
        <v>2021</v>
      </c>
      <c r="L63" s="9">
        <v>2021</v>
      </c>
      <c r="M63" s="9"/>
      <c r="N63" s="9"/>
      <c r="O63" s="9"/>
      <c r="P63" s="79">
        <f t="shared" si="59"/>
        <v>5</v>
      </c>
      <c r="Q63" s="9"/>
      <c r="R63" s="9"/>
      <c r="S63" s="9"/>
      <c r="T63" s="9"/>
      <c r="U63" s="1">
        <f t="shared" si="46"/>
        <v>5</v>
      </c>
      <c r="V63" s="9"/>
      <c r="W63" s="9"/>
      <c r="X63" s="9">
        <v>10</v>
      </c>
      <c r="Y63" s="9"/>
      <c r="Z63" s="1">
        <f t="shared" si="47"/>
        <v>15</v>
      </c>
      <c r="AA63" s="9"/>
      <c r="AB63" s="9"/>
      <c r="AC63" s="9"/>
      <c r="AD63" s="9"/>
      <c r="AE63" s="1">
        <f t="shared" si="48"/>
        <v>15</v>
      </c>
      <c r="AF63" s="9"/>
      <c r="AG63" s="9"/>
      <c r="AH63" s="9"/>
      <c r="AI63" s="9"/>
      <c r="AJ63" s="1">
        <f t="shared" si="49"/>
        <v>15</v>
      </c>
      <c r="AK63" s="9"/>
      <c r="AL63" s="9"/>
      <c r="AM63" s="9"/>
      <c r="AN63" s="9"/>
      <c r="AO63" s="1">
        <f t="shared" si="50"/>
        <v>15</v>
      </c>
      <c r="AP63" s="9"/>
      <c r="AQ63" s="9"/>
      <c r="AR63" s="9"/>
      <c r="AS63" s="9"/>
      <c r="AT63" s="1">
        <f t="shared" si="51"/>
        <v>15</v>
      </c>
      <c r="AU63" s="9"/>
      <c r="AV63" s="9"/>
      <c r="AW63" s="9"/>
      <c r="AX63" s="9"/>
      <c r="AY63" s="1">
        <f t="shared" si="52"/>
        <v>15</v>
      </c>
      <c r="AZ63" s="9"/>
      <c r="BA63" s="9"/>
      <c r="BB63" s="9"/>
      <c r="BC63" s="9"/>
      <c r="BD63" s="1">
        <f t="shared" si="53"/>
        <v>15</v>
      </c>
      <c r="BE63" s="9"/>
      <c r="BF63" s="9"/>
      <c r="BG63" s="9"/>
      <c r="BH63" s="9"/>
      <c r="BI63" s="1">
        <f t="shared" si="54"/>
        <v>15</v>
      </c>
      <c r="BJ63" s="9"/>
      <c r="BK63" s="9"/>
      <c r="BL63" s="9"/>
      <c r="BM63" s="9"/>
      <c r="BN63" s="1">
        <f t="shared" si="55"/>
        <v>15</v>
      </c>
      <c r="BO63" s="9"/>
      <c r="BP63" s="9"/>
      <c r="BQ63" s="9"/>
      <c r="BR63" s="9"/>
      <c r="BS63" s="1">
        <f t="shared" si="56"/>
        <v>15</v>
      </c>
    </row>
    <row r="64" spans="1:71" x14ac:dyDescent="0.25">
      <c r="A64" s="20"/>
      <c r="B64" s="1" t="s">
        <v>118</v>
      </c>
      <c r="C64" s="12">
        <v>24</v>
      </c>
      <c r="D64" s="12">
        <v>670</v>
      </c>
      <c r="E64" s="1">
        <v>22</v>
      </c>
      <c r="F64" s="1">
        <f>IF(B64="MAL",E64,IF(E64&gt;=11,E64+variables!$B$1,11))</f>
        <v>23</v>
      </c>
      <c r="G64" s="2">
        <f t="shared" si="57"/>
        <v>0.95652173913043481</v>
      </c>
      <c r="H64" s="79">
        <v>15</v>
      </c>
      <c r="I64" s="84">
        <f t="shared" si="58"/>
        <v>15</v>
      </c>
      <c r="J64" s="89"/>
      <c r="K64" s="9">
        <v>2021</v>
      </c>
      <c r="L64" s="9">
        <v>2021</v>
      </c>
      <c r="M64" s="24"/>
      <c r="N64" s="24"/>
      <c r="O64" s="24"/>
      <c r="P64" s="79">
        <f t="shared" si="59"/>
        <v>15</v>
      </c>
      <c r="Q64" s="9"/>
      <c r="R64" s="9"/>
      <c r="S64" s="9"/>
      <c r="T64" s="9"/>
      <c r="U64" s="1">
        <f t="shared" si="46"/>
        <v>15</v>
      </c>
      <c r="V64" s="9"/>
      <c r="W64" s="9"/>
      <c r="X64" s="9"/>
      <c r="Y64" s="9"/>
      <c r="Z64" s="1">
        <f t="shared" si="47"/>
        <v>15</v>
      </c>
      <c r="AA64" s="9"/>
      <c r="AB64" s="9"/>
      <c r="AC64" s="9"/>
      <c r="AD64" s="9"/>
      <c r="AE64" s="1">
        <f t="shared" si="48"/>
        <v>15</v>
      </c>
      <c r="AF64" s="9"/>
      <c r="AG64" s="9">
        <v>2</v>
      </c>
      <c r="AH64" s="9">
        <v>4</v>
      </c>
      <c r="AI64" s="9"/>
      <c r="AJ64" s="1">
        <f t="shared" si="49"/>
        <v>21</v>
      </c>
      <c r="AK64" s="9"/>
      <c r="AL64" s="9"/>
      <c r="AM64" s="9"/>
      <c r="AN64" s="9"/>
      <c r="AO64" s="1">
        <f t="shared" si="50"/>
        <v>21</v>
      </c>
      <c r="AP64" s="9"/>
      <c r="AQ64" s="9">
        <v>1</v>
      </c>
      <c r="AR64" s="9"/>
      <c r="AS64" s="9"/>
      <c r="AT64" s="1">
        <f t="shared" si="51"/>
        <v>22</v>
      </c>
      <c r="AU64" s="9"/>
      <c r="AV64" s="9"/>
      <c r="AW64" s="9"/>
      <c r="AX64" s="9"/>
      <c r="AY64" s="1">
        <f t="shared" si="52"/>
        <v>22</v>
      </c>
      <c r="AZ64" s="9"/>
      <c r="BA64" s="9"/>
      <c r="BB64" s="9"/>
      <c r="BC64" s="9"/>
      <c r="BD64" s="1">
        <f t="shared" si="53"/>
        <v>22</v>
      </c>
      <c r="BE64" s="9"/>
      <c r="BF64" s="9"/>
      <c r="BG64" s="9"/>
      <c r="BH64" s="9"/>
      <c r="BI64" s="1">
        <f t="shared" si="54"/>
        <v>22</v>
      </c>
      <c r="BJ64" s="9"/>
      <c r="BK64" s="9"/>
      <c r="BL64" s="9"/>
      <c r="BM64" s="9"/>
      <c r="BN64" s="1">
        <f t="shared" si="55"/>
        <v>22</v>
      </c>
      <c r="BO64" s="9"/>
      <c r="BP64" s="9"/>
      <c r="BQ64" s="9"/>
      <c r="BR64" s="9"/>
      <c r="BS64" s="1">
        <f t="shared" si="56"/>
        <v>22</v>
      </c>
    </row>
    <row r="65" spans="1:71" x14ac:dyDescent="0.25">
      <c r="A65" s="20"/>
      <c r="B65" s="1" t="s">
        <v>318</v>
      </c>
      <c r="C65" s="12">
        <v>57</v>
      </c>
      <c r="D65" s="12">
        <v>1957</v>
      </c>
      <c r="E65" s="1">
        <v>31</v>
      </c>
      <c r="F65" s="1">
        <f>IF(B65="MAL",E65,IF(E65&gt;=11,E65+variables!$B$1,11))</f>
        <v>32</v>
      </c>
      <c r="G65" s="2">
        <f t="shared" si="57"/>
        <v>0.53125</v>
      </c>
      <c r="H65" s="79">
        <v>17</v>
      </c>
      <c r="I65" s="84">
        <f t="shared" si="58"/>
        <v>17</v>
      </c>
      <c r="J65" s="89"/>
      <c r="K65" s="9">
        <v>2021</v>
      </c>
      <c r="L65" s="9">
        <v>2021</v>
      </c>
      <c r="M65" s="9"/>
      <c r="N65" s="9"/>
      <c r="O65" s="9"/>
      <c r="P65" s="79">
        <f t="shared" si="59"/>
        <v>17</v>
      </c>
      <c r="Q65" s="9"/>
      <c r="R65" s="9"/>
      <c r="S65" s="9"/>
      <c r="T65" s="9"/>
      <c r="U65" s="1">
        <f t="shared" si="46"/>
        <v>17</v>
      </c>
      <c r="V65" s="9"/>
      <c r="W65" s="9"/>
      <c r="X65" s="9"/>
      <c r="Y65" s="9"/>
      <c r="Z65" s="1">
        <f t="shared" si="47"/>
        <v>17</v>
      </c>
      <c r="AA65" s="9"/>
      <c r="AB65" s="9"/>
      <c r="AC65" s="9"/>
      <c r="AD65" s="9"/>
      <c r="AE65" s="1">
        <f t="shared" si="48"/>
        <v>17</v>
      </c>
      <c r="AF65" s="9"/>
      <c r="AG65" s="9"/>
      <c r="AH65" s="9"/>
      <c r="AI65" s="9"/>
      <c r="AJ65" s="1">
        <f t="shared" si="49"/>
        <v>17</v>
      </c>
      <c r="AK65" s="9"/>
      <c r="AL65" s="9"/>
      <c r="AM65" s="9"/>
      <c r="AN65" s="9"/>
      <c r="AO65" s="1">
        <f t="shared" si="50"/>
        <v>17</v>
      </c>
      <c r="AP65" s="9"/>
      <c r="AQ65" s="9"/>
      <c r="AR65" s="9"/>
      <c r="AS65" s="9"/>
      <c r="AT65" s="1">
        <f t="shared" si="51"/>
        <v>17</v>
      </c>
      <c r="AU65" s="9"/>
      <c r="AV65" s="9"/>
      <c r="AW65" s="9"/>
      <c r="AX65" s="9"/>
      <c r="AY65" s="1">
        <f t="shared" si="52"/>
        <v>17</v>
      </c>
      <c r="AZ65" s="9"/>
      <c r="BA65" s="9"/>
      <c r="BB65" s="9"/>
      <c r="BC65" s="9"/>
      <c r="BD65" s="1">
        <f t="shared" si="53"/>
        <v>17</v>
      </c>
      <c r="BE65" s="9"/>
      <c r="BF65" s="9"/>
      <c r="BG65" s="9"/>
      <c r="BH65" s="9"/>
      <c r="BI65" s="1">
        <f t="shared" si="54"/>
        <v>17</v>
      </c>
      <c r="BJ65" s="9"/>
      <c r="BK65" s="9"/>
      <c r="BL65" s="9"/>
      <c r="BM65" s="9"/>
      <c r="BN65" s="1">
        <f t="shared" si="55"/>
        <v>17</v>
      </c>
      <c r="BO65" s="9"/>
      <c r="BP65" s="9"/>
      <c r="BQ65" s="9"/>
      <c r="BR65" s="9"/>
      <c r="BS65" s="1">
        <f t="shared" si="56"/>
        <v>17</v>
      </c>
    </row>
    <row r="66" spans="1:71" x14ac:dyDescent="0.25">
      <c r="A66" s="20"/>
      <c r="B66" s="1" t="s">
        <v>95</v>
      </c>
      <c r="C66" s="12">
        <v>78</v>
      </c>
      <c r="D66" s="12">
        <v>6018</v>
      </c>
      <c r="E66" s="1">
        <v>40</v>
      </c>
      <c r="F66" s="1">
        <f>IF(B66="MAL",E66,IF(E66&gt;=11,E66+variables!$B$1,11))</f>
        <v>41</v>
      </c>
      <c r="G66" s="2">
        <f t="shared" si="57"/>
        <v>0.75609756097560976</v>
      </c>
      <c r="H66" s="79">
        <v>20</v>
      </c>
      <c r="I66" s="84">
        <f t="shared" si="58"/>
        <v>20</v>
      </c>
      <c r="J66" s="89"/>
      <c r="K66" s="9">
        <v>2021</v>
      </c>
      <c r="L66" s="9">
        <v>2021</v>
      </c>
      <c r="M66" s="9"/>
      <c r="N66" s="9"/>
      <c r="O66" s="9"/>
      <c r="P66" s="79">
        <f t="shared" si="59"/>
        <v>20</v>
      </c>
      <c r="Q66" s="9"/>
      <c r="R66" s="9"/>
      <c r="S66" s="9"/>
      <c r="T66" s="9"/>
      <c r="U66" s="1">
        <f t="shared" si="46"/>
        <v>20</v>
      </c>
      <c r="V66" s="9"/>
      <c r="W66" s="9"/>
      <c r="X66" s="9"/>
      <c r="Y66" s="9"/>
      <c r="Z66" s="1">
        <f t="shared" si="47"/>
        <v>20</v>
      </c>
      <c r="AA66" s="9"/>
      <c r="AB66" s="9">
        <v>2</v>
      </c>
      <c r="AC66" s="9">
        <v>1</v>
      </c>
      <c r="AD66" s="9">
        <v>2</v>
      </c>
      <c r="AE66" s="1">
        <f t="shared" si="48"/>
        <v>25</v>
      </c>
      <c r="AF66" s="9"/>
      <c r="AG66" s="9"/>
      <c r="AH66" s="9">
        <v>2</v>
      </c>
      <c r="AI66" s="9"/>
      <c r="AJ66" s="1">
        <f t="shared" si="49"/>
        <v>27</v>
      </c>
      <c r="AK66" s="9"/>
      <c r="AL66" s="9"/>
      <c r="AM66" s="9"/>
      <c r="AN66" s="9"/>
      <c r="AO66" s="1">
        <f t="shared" si="50"/>
        <v>27</v>
      </c>
      <c r="AP66" s="9"/>
      <c r="AQ66" s="9"/>
      <c r="AR66" s="9">
        <v>4</v>
      </c>
      <c r="AS66" s="9"/>
      <c r="AT66" s="1">
        <f t="shared" si="51"/>
        <v>31</v>
      </c>
      <c r="AU66" s="9"/>
      <c r="AV66" s="9"/>
      <c r="AW66" s="9"/>
      <c r="AX66" s="9"/>
      <c r="AY66" s="1">
        <f t="shared" si="52"/>
        <v>31</v>
      </c>
      <c r="AZ66" s="9"/>
      <c r="BA66" s="9"/>
      <c r="BB66" s="9"/>
      <c r="BC66" s="9"/>
      <c r="BD66" s="1">
        <f t="shared" si="53"/>
        <v>31</v>
      </c>
      <c r="BE66" s="9"/>
      <c r="BF66" s="9"/>
      <c r="BG66" s="9"/>
      <c r="BH66" s="9"/>
      <c r="BI66" s="1">
        <f t="shared" si="54"/>
        <v>31</v>
      </c>
      <c r="BJ66" s="9"/>
      <c r="BK66" s="9"/>
      <c r="BL66" s="9"/>
      <c r="BM66" s="9"/>
      <c r="BN66" s="1">
        <f t="shared" si="55"/>
        <v>31</v>
      </c>
      <c r="BO66" s="9"/>
      <c r="BP66" s="9"/>
      <c r="BQ66" s="9"/>
      <c r="BR66" s="9"/>
      <c r="BS66" s="1">
        <f t="shared" si="56"/>
        <v>31</v>
      </c>
    </row>
    <row r="67" spans="1:71" s="110" customFormat="1" x14ac:dyDescent="0.25">
      <c r="A67" s="136"/>
      <c r="B67" s="106" t="s">
        <v>96</v>
      </c>
      <c r="C67" s="111">
        <v>79</v>
      </c>
      <c r="D67" s="111">
        <v>7318</v>
      </c>
      <c r="E67" s="106">
        <v>16</v>
      </c>
      <c r="F67" s="106">
        <f>IF(B67="MAL",E67,IF(E67&gt;=11,E67+variables!$B$1,11))</f>
        <v>17</v>
      </c>
      <c r="G67" s="107">
        <f>$BS67/F67</f>
        <v>0.41176470588235292</v>
      </c>
      <c r="H67" s="108">
        <v>7</v>
      </c>
      <c r="I67" s="114">
        <f t="shared" si="58"/>
        <v>7</v>
      </c>
      <c r="J67" s="115"/>
      <c r="K67" s="109">
        <v>2021</v>
      </c>
      <c r="L67" s="109">
        <v>2021</v>
      </c>
      <c r="M67" s="150"/>
      <c r="N67" s="150"/>
      <c r="O67" s="150"/>
      <c r="P67" s="108">
        <f t="shared" si="59"/>
        <v>7</v>
      </c>
      <c r="Q67" s="109"/>
      <c r="R67" s="109"/>
      <c r="S67" s="109"/>
      <c r="T67" s="109"/>
      <c r="U67" s="106">
        <f>SUM(P67:T67)</f>
        <v>7</v>
      </c>
      <c r="V67" s="109"/>
      <c r="W67" s="109"/>
      <c r="X67" s="109"/>
      <c r="Y67" s="109"/>
      <c r="Z67" s="106">
        <f>SUM(U67:Y67)</f>
        <v>7</v>
      </c>
      <c r="AA67" s="109"/>
      <c r="AB67" s="109"/>
      <c r="AC67" s="109"/>
      <c r="AD67" s="109"/>
      <c r="AE67" s="106">
        <f>SUM(Z67:AD67)</f>
        <v>7</v>
      </c>
      <c r="AF67" s="109"/>
      <c r="AG67" s="109"/>
      <c r="AH67" s="109"/>
      <c r="AI67" s="109"/>
      <c r="AJ67" s="106">
        <f>SUM(AE67:AI67)</f>
        <v>7</v>
      </c>
      <c r="AK67" s="109"/>
      <c r="AL67" s="109"/>
      <c r="AM67" s="109"/>
      <c r="AN67" s="109"/>
      <c r="AO67" s="106">
        <f>SUM(AJ67:AN67)</f>
        <v>7</v>
      </c>
      <c r="AP67" s="109"/>
      <c r="AQ67" s="109"/>
      <c r="AR67" s="109"/>
      <c r="AS67" s="109"/>
      <c r="AT67" s="106">
        <f>SUM(AO67:AS67)</f>
        <v>7</v>
      </c>
      <c r="AU67" s="109"/>
      <c r="AV67" s="109"/>
      <c r="AW67" s="109"/>
      <c r="AX67" s="109"/>
      <c r="AY67" s="106">
        <f>SUM(AT67:AX67)</f>
        <v>7</v>
      </c>
      <c r="AZ67" s="109"/>
      <c r="BA67" s="109"/>
      <c r="BB67" s="109"/>
      <c r="BC67" s="109"/>
      <c r="BD67" s="106">
        <f>SUM(AY67:BC67)</f>
        <v>7</v>
      </c>
      <c r="BE67" s="109"/>
      <c r="BF67" s="109"/>
      <c r="BG67" s="109"/>
      <c r="BH67" s="109"/>
      <c r="BI67" s="106">
        <f>SUM(BD67:BH67)</f>
        <v>7</v>
      </c>
      <c r="BJ67" s="109"/>
      <c r="BK67" s="109"/>
      <c r="BL67" s="109"/>
      <c r="BM67" s="109"/>
      <c r="BN67" s="106">
        <f>SUM(BI67:BM67)</f>
        <v>7</v>
      </c>
      <c r="BO67" s="109"/>
      <c r="BP67" s="109"/>
      <c r="BQ67" s="109"/>
      <c r="BR67" s="109"/>
      <c r="BS67" s="106">
        <f>SUM(BN67:BR67)</f>
        <v>7</v>
      </c>
    </row>
    <row r="68" spans="1:71" x14ac:dyDescent="0.25">
      <c r="A68" s="20"/>
      <c r="B68" s="1" t="s">
        <v>358</v>
      </c>
      <c r="C68" s="12">
        <v>89</v>
      </c>
      <c r="D68" s="12">
        <v>9488</v>
      </c>
      <c r="E68" s="1">
        <v>21</v>
      </c>
      <c r="F68" s="1">
        <f>IF(B68="MAL",E68,IF(E68&gt;=11,E68+variables!$B$1,11))</f>
        <v>22</v>
      </c>
      <c r="G68" s="2">
        <f t="shared" si="57"/>
        <v>0.27272727272727271</v>
      </c>
      <c r="H68" s="79">
        <v>6</v>
      </c>
      <c r="I68" s="84">
        <f t="shared" si="58"/>
        <v>6</v>
      </c>
      <c r="J68" s="89"/>
      <c r="K68" s="9">
        <v>2021</v>
      </c>
      <c r="L68" s="9">
        <v>2021</v>
      </c>
      <c r="M68" s="24"/>
      <c r="N68" s="24"/>
      <c r="O68" s="24"/>
      <c r="P68" s="79">
        <f t="shared" si="59"/>
        <v>6</v>
      </c>
      <c r="Q68" s="9"/>
      <c r="R68" s="9"/>
      <c r="S68" s="9"/>
      <c r="T68" s="9"/>
      <c r="U68" s="1">
        <f t="shared" si="46"/>
        <v>6</v>
      </c>
      <c r="V68" s="9"/>
      <c r="W68" s="9"/>
      <c r="X68" s="9"/>
      <c r="Y68" s="9"/>
      <c r="Z68" s="1">
        <f t="shared" si="47"/>
        <v>6</v>
      </c>
      <c r="AA68" s="9"/>
      <c r="AB68" s="9"/>
      <c r="AC68" s="9"/>
      <c r="AD68" s="9"/>
      <c r="AE68" s="1">
        <f t="shared" si="48"/>
        <v>6</v>
      </c>
      <c r="AF68" s="9"/>
      <c r="AG68" s="9"/>
      <c r="AH68" s="9"/>
      <c r="AI68" s="9"/>
      <c r="AJ68" s="1">
        <f t="shared" si="49"/>
        <v>6</v>
      </c>
      <c r="AK68" s="9"/>
      <c r="AL68" s="9"/>
      <c r="AM68" s="9"/>
      <c r="AN68" s="9"/>
      <c r="AO68" s="1">
        <f t="shared" si="50"/>
        <v>6</v>
      </c>
      <c r="AP68" s="9"/>
      <c r="AQ68" s="9"/>
      <c r="AR68" s="9"/>
      <c r="AS68" s="9"/>
      <c r="AT68" s="1">
        <f t="shared" si="51"/>
        <v>6</v>
      </c>
      <c r="AU68" s="9"/>
      <c r="AV68" s="9"/>
      <c r="AW68" s="9"/>
      <c r="AX68" s="9"/>
      <c r="AY68" s="1">
        <f t="shared" si="52"/>
        <v>6</v>
      </c>
      <c r="AZ68" s="9"/>
      <c r="BA68" s="9"/>
      <c r="BB68" s="9"/>
      <c r="BC68" s="9"/>
      <c r="BD68" s="1">
        <f t="shared" si="53"/>
        <v>6</v>
      </c>
      <c r="BE68" s="9"/>
      <c r="BF68" s="9"/>
      <c r="BG68" s="9"/>
      <c r="BH68" s="9"/>
      <c r="BI68" s="1">
        <f t="shared" si="54"/>
        <v>6</v>
      </c>
      <c r="BJ68" s="9"/>
      <c r="BK68" s="9"/>
      <c r="BL68" s="9"/>
      <c r="BM68" s="9"/>
      <c r="BN68" s="1">
        <f t="shared" si="55"/>
        <v>6</v>
      </c>
      <c r="BO68" s="9"/>
      <c r="BP68" s="9"/>
      <c r="BQ68" s="9"/>
      <c r="BR68" s="9"/>
      <c r="BS68" s="1">
        <f t="shared" si="56"/>
        <v>6</v>
      </c>
    </row>
    <row r="69" spans="1:71" x14ac:dyDescent="0.25">
      <c r="A69" s="4"/>
      <c r="B69" s="1"/>
      <c r="C69" s="1"/>
      <c r="D69" s="1"/>
      <c r="E69" s="1"/>
      <c r="F69" s="1"/>
      <c r="G69" s="1"/>
      <c r="H69" s="79"/>
      <c r="I69" s="84"/>
      <c r="J69" s="79"/>
      <c r="K69" s="1"/>
      <c r="L69" s="1"/>
      <c r="M69" s="79">
        <f>SUM(M58:M68)</f>
        <v>0</v>
      </c>
      <c r="N69" s="79">
        <f>SUM(N58:N68)</f>
        <v>0</v>
      </c>
      <c r="O69" s="79">
        <f>SUM(O58:O68)</f>
        <v>0</v>
      </c>
      <c r="P69" s="79">
        <f>SUM(P58:P68)</f>
        <v>152</v>
      </c>
      <c r="Q69" s="79">
        <f t="shared" ref="Q69:BS69" si="60">SUM(Q58:Q68)</f>
        <v>0</v>
      </c>
      <c r="R69" s="79">
        <f t="shared" si="60"/>
        <v>0</v>
      </c>
      <c r="S69" s="79">
        <f t="shared" si="60"/>
        <v>0</v>
      </c>
      <c r="T69" s="79">
        <f t="shared" si="60"/>
        <v>0</v>
      </c>
      <c r="U69" s="79">
        <f t="shared" si="60"/>
        <v>152</v>
      </c>
      <c r="V69" s="79">
        <f t="shared" si="60"/>
        <v>0</v>
      </c>
      <c r="W69" s="79">
        <f t="shared" si="60"/>
        <v>0</v>
      </c>
      <c r="X69" s="79">
        <f t="shared" si="60"/>
        <v>14</v>
      </c>
      <c r="Y69" s="79">
        <f t="shared" si="60"/>
        <v>0</v>
      </c>
      <c r="Z69" s="79">
        <f t="shared" si="60"/>
        <v>166</v>
      </c>
      <c r="AA69" s="79">
        <f t="shared" si="60"/>
        <v>1</v>
      </c>
      <c r="AB69" s="79">
        <f t="shared" si="60"/>
        <v>3</v>
      </c>
      <c r="AC69" s="79">
        <f t="shared" si="60"/>
        <v>13</v>
      </c>
      <c r="AD69" s="79">
        <f t="shared" si="60"/>
        <v>2</v>
      </c>
      <c r="AE69" s="79">
        <f t="shared" si="60"/>
        <v>185</v>
      </c>
      <c r="AF69" s="79">
        <f t="shared" si="60"/>
        <v>0</v>
      </c>
      <c r="AG69" s="79">
        <f t="shared" si="60"/>
        <v>2</v>
      </c>
      <c r="AH69" s="79">
        <f t="shared" si="60"/>
        <v>6</v>
      </c>
      <c r="AI69" s="79">
        <f t="shared" si="60"/>
        <v>0</v>
      </c>
      <c r="AJ69" s="79">
        <f t="shared" si="60"/>
        <v>193</v>
      </c>
      <c r="AK69" s="79">
        <f t="shared" si="60"/>
        <v>0</v>
      </c>
      <c r="AL69" s="79">
        <f t="shared" si="60"/>
        <v>0</v>
      </c>
      <c r="AM69" s="79">
        <f t="shared" si="60"/>
        <v>0</v>
      </c>
      <c r="AN69" s="79">
        <f t="shared" si="60"/>
        <v>0</v>
      </c>
      <c r="AO69" s="79">
        <f t="shared" si="60"/>
        <v>193</v>
      </c>
      <c r="AP69" s="79">
        <f t="shared" si="60"/>
        <v>0</v>
      </c>
      <c r="AQ69" s="79">
        <f t="shared" si="60"/>
        <v>7</v>
      </c>
      <c r="AR69" s="79">
        <f t="shared" si="60"/>
        <v>6</v>
      </c>
      <c r="AS69" s="79">
        <f t="shared" si="60"/>
        <v>0</v>
      </c>
      <c r="AT69" s="79">
        <f t="shared" si="60"/>
        <v>206</v>
      </c>
      <c r="AU69" s="79">
        <f t="shared" si="60"/>
        <v>0</v>
      </c>
      <c r="AV69" s="79">
        <f t="shared" si="60"/>
        <v>0</v>
      </c>
      <c r="AW69" s="79">
        <f t="shared" si="60"/>
        <v>0</v>
      </c>
      <c r="AX69" s="79">
        <f t="shared" si="60"/>
        <v>0</v>
      </c>
      <c r="AY69" s="79">
        <f t="shared" si="60"/>
        <v>206</v>
      </c>
      <c r="AZ69" s="79">
        <f t="shared" si="60"/>
        <v>0</v>
      </c>
      <c r="BA69" s="79">
        <f t="shared" si="60"/>
        <v>0</v>
      </c>
      <c r="BB69" s="79">
        <f t="shared" si="60"/>
        <v>0</v>
      </c>
      <c r="BC69" s="79">
        <f t="shared" si="60"/>
        <v>0</v>
      </c>
      <c r="BD69" s="79">
        <f t="shared" si="60"/>
        <v>206</v>
      </c>
      <c r="BE69" s="79">
        <f t="shared" si="60"/>
        <v>0</v>
      </c>
      <c r="BF69" s="79">
        <f t="shared" si="60"/>
        <v>0</v>
      </c>
      <c r="BG69" s="79">
        <f t="shared" si="60"/>
        <v>0</v>
      </c>
      <c r="BH69" s="79">
        <f t="shared" si="60"/>
        <v>0</v>
      </c>
      <c r="BI69" s="79">
        <f t="shared" si="60"/>
        <v>206</v>
      </c>
      <c r="BJ69" s="79">
        <f t="shared" si="60"/>
        <v>0</v>
      </c>
      <c r="BK69" s="79">
        <f t="shared" si="60"/>
        <v>0</v>
      </c>
      <c r="BL69" s="79">
        <f t="shared" si="60"/>
        <v>0</v>
      </c>
      <c r="BM69" s="79">
        <f t="shared" si="60"/>
        <v>0</v>
      </c>
      <c r="BN69" s="79">
        <f t="shared" si="60"/>
        <v>206</v>
      </c>
      <c r="BO69" s="79">
        <f t="shared" si="60"/>
        <v>0</v>
      </c>
      <c r="BP69" s="79">
        <f t="shared" si="60"/>
        <v>0</v>
      </c>
      <c r="BQ69" s="79">
        <f t="shared" si="60"/>
        <v>0</v>
      </c>
      <c r="BR69" s="79">
        <f t="shared" si="60"/>
        <v>0</v>
      </c>
      <c r="BS69" s="79">
        <f t="shared" si="60"/>
        <v>206</v>
      </c>
    </row>
    <row r="70" spans="1:71" x14ac:dyDescent="0.25">
      <c r="A70" s="1"/>
      <c r="B70" s="1" t="s">
        <v>244</v>
      </c>
      <c r="C70" s="1">
        <f>COUNT(C59:C68)</f>
        <v>10</v>
      </c>
      <c r="D70" s="1"/>
      <c r="E70" s="1">
        <f>SUM(E58:E68)</f>
        <v>264</v>
      </c>
      <c r="F70" s="1">
        <f>SUM(F58:F68)</f>
        <v>274</v>
      </c>
      <c r="G70" s="2">
        <f>$BS69/F70</f>
        <v>0.75182481751824815</v>
      </c>
      <c r="H70" s="79">
        <f>SUM(H58:H68)</f>
        <v>152</v>
      </c>
      <c r="I70" s="79">
        <f>SUM(I58:I68)</f>
        <v>154</v>
      </c>
      <c r="J70" s="79">
        <f>SUM(J58:J68)</f>
        <v>2</v>
      </c>
      <c r="K70" s="1"/>
      <c r="L70" s="1"/>
      <c r="M70" s="1"/>
      <c r="N70" s="1"/>
      <c r="O70" s="1"/>
      <c r="P70" s="2">
        <f>P69/F70</f>
        <v>0.55474452554744524</v>
      </c>
      <c r="Q70" s="1"/>
      <c r="R70" s="1">
        <f>M69+R69</f>
        <v>0</v>
      </c>
      <c r="S70" s="1">
        <f>N69+S69</f>
        <v>0</v>
      </c>
      <c r="T70" s="1">
        <f>O69+T69</f>
        <v>0</v>
      </c>
      <c r="U70" s="2">
        <f>U69/F70</f>
        <v>0.55474452554744524</v>
      </c>
      <c r="V70" s="1"/>
      <c r="W70" s="1">
        <f>R70+W69</f>
        <v>0</v>
      </c>
      <c r="X70" s="1">
        <f>S70+X69</f>
        <v>14</v>
      </c>
      <c r="Y70" s="1">
        <f>T70+Y69</f>
        <v>0</v>
      </c>
      <c r="Z70" s="2">
        <f>Z69/F70</f>
        <v>0.6058394160583942</v>
      </c>
      <c r="AA70" s="1"/>
      <c r="AB70" s="1">
        <f>W70+AB69</f>
        <v>3</v>
      </c>
      <c r="AC70" s="1">
        <f>X70+AC69</f>
        <v>27</v>
      </c>
      <c r="AD70" s="1">
        <f>Y70+AD69</f>
        <v>2</v>
      </c>
      <c r="AE70" s="2">
        <f>AE69/F70</f>
        <v>0.67518248175182483</v>
      </c>
      <c r="AF70" s="1"/>
      <c r="AG70" s="1">
        <f>AB70+AG69</f>
        <v>5</v>
      </c>
      <c r="AH70" s="1">
        <f>AC70+AH69</f>
        <v>33</v>
      </c>
      <c r="AI70" s="1">
        <f>AD70+AI69</f>
        <v>2</v>
      </c>
      <c r="AJ70" s="2">
        <f>AJ69/F70</f>
        <v>0.70437956204379559</v>
      </c>
      <c r="AK70" s="1"/>
      <c r="AL70" s="1">
        <f>AG70+AL69</f>
        <v>5</v>
      </c>
      <c r="AM70" s="1">
        <f>AH70+AM69</f>
        <v>33</v>
      </c>
      <c r="AN70" s="1">
        <f>AI70+AN69</f>
        <v>2</v>
      </c>
      <c r="AO70" s="2">
        <f>AO69/F70</f>
        <v>0.70437956204379559</v>
      </c>
      <c r="AP70" s="1"/>
      <c r="AQ70" s="1">
        <f>AL70+AQ69</f>
        <v>12</v>
      </c>
      <c r="AR70" s="1">
        <f>AM70+AR69</f>
        <v>39</v>
      </c>
      <c r="AS70" s="1">
        <f>AN70+AS69</f>
        <v>2</v>
      </c>
      <c r="AT70" s="2">
        <f>AT69/F70</f>
        <v>0.75182481751824815</v>
      </c>
      <c r="AU70" s="1"/>
      <c r="AV70" s="1">
        <f>AQ70+AV69</f>
        <v>12</v>
      </c>
      <c r="AW70" s="1">
        <f>AR70+AW69</f>
        <v>39</v>
      </c>
      <c r="AX70" s="1">
        <f>AS70+AX69</f>
        <v>2</v>
      </c>
      <c r="AY70" s="2">
        <f>AY69/F70</f>
        <v>0.75182481751824815</v>
      </c>
      <c r="AZ70" s="1"/>
      <c r="BA70" s="1">
        <f>AV70+BA69</f>
        <v>12</v>
      </c>
      <c r="BB70" s="1">
        <f>AW70+BB69</f>
        <v>39</v>
      </c>
      <c r="BC70" s="1">
        <f>AX70+BC69</f>
        <v>2</v>
      </c>
      <c r="BD70" s="2">
        <f>BD69/F70</f>
        <v>0.75182481751824815</v>
      </c>
      <c r="BE70" s="1"/>
      <c r="BF70" s="1">
        <f>BA70+BF69</f>
        <v>12</v>
      </c>
      <c r="BG70" s="1">
        <f>BB70+BG69</f>
        <v>39</v>
      </c>
      <c r="BH70" s="1">
        <f>BC70+BH69</f>
        <v>2</v>
      </c>
      <c r="BI70" s="2">
        <f>BI69/F70</f>
        <v>0.75182481751824815</v>
      </c>
      <c r="BJ70" s="1"/>
      <c r="BK70" s="1">
        <f>BF70+BK69</f>
        <v>12</v>
      </c>
      <c r="BL70" s="1">
        <f>BG70+BL69</f>
        <v>39</v>
      </c>
      <c r="BM70" s="1">
        <f>BH70+BM69</f>
        <v>2</v>
      </c>
      <c r="BN70" s="2">
        <f>BN69/F70</f>
        <v>0.75182481751824815</v>
      </c>
      <c r="BO70" s="1"/>
      <c r="BP70" s="1">
        <f>BK70+BP69</f>
        <v>12</v>
      </c>
      <c r="BQ70" s="1">
        <f>BL70+BQ69</f>
        <v>39</v>
      </c>
      <c r="BR70" s="1">
        <f>BM70+BR69</f>
        <v>2</v>
      </c>
      <c r="BS70" s="2">
        <f>BS69/F70</f>
        <v>0.75182481751824815</v>
      </c>
    </row>
    <row r="71" spans="1:71" x14ac:dyDescent="0.25">
      <c r="I71" s="84"/>
    </row>
    <row r="72" spans="1:71" x14ac:dyDescent="0.25">
      <c r="A72" s="20" t="s">
        <v>48</v>
      </c>
      <c r="B72" s="1" t="s">
        <v>411</v>
      </c>
      <c r="C72" s="1"/>
      <c r="D72" s="1"/>
      <c r="E72" s="16"/>
      <c r="F72" s="1"/>
      <c r="G72" s="2"/>
      <c r="H72" s="79"/>
      <c r="I72" s="84"/>
      <c r="J72" s="89"/>
      <c r="K72" s="9">
        <v>2021</v>
      </c>
      <c r="L72" s="57">
        <v>2021</v>
      </c>
      <c r="M72" s="9"/>
      <c r="N72" s="9"/>
      <c r="O72" s="9"/>
      <c r="P72" s="79">
        <f>+H72</f>
        <v>0</v>
      </c>
      <c r="Q72" s="9"/>
      <c r="R72" s="9"/>
      <c r="S72" s="9"/>
      <c r="T72" s="9"/>
      <c r="U72" s="1">
        <f t="shared" ref="U72:U77" si="61">SUM(P72:T72)</f>
        <v>0</v>
      </c>
      <c r="V72" s="9"/>
      <c r="W72" s="9"/>
      <c r="X72" s="9"/>
      <c r="Y72" s="9"/>
      <c r="Z72" s="1">
        <f t="shared" ref="Z72:Z77" si="62">SUM(U72:Y72)</f>
        <v>0</v>
      </c>
      <c r="AA72" s="9"/>
      <c r="AB72" s="9"/>
      <c r="AC72" s="9"/>
      <c r="AD72" s="9"/>
      <c r="AE72" s="1">
        <f t="shared" ref="AE72:AE77" si="63">SUM(Z72:AD72)</f>
        <v>0</v>
      </c>
      <c r="AF72" s="9"/>
      <c r="AG72" s="9"/>
      <c r="AH72" s="9"/>
      <c r="AI72" s="9"/>
      <c r="AJ72" s="1">
        <f t="shared" ref="AJ72:AJ77" si="64">SUM(AE72:AI72)</f>
        <v>0</v>
      </c>
      <c r="AK72" s="9"/>
      <c r="AL72" s="9"/>
      <c r="AM72" s="9"/>
      <c r="AN72" s="9"/>
      <c r="AO72" s="1">
        <f t="shared" ref="AO72:AO77" si="65">SUM(AJ72:AN72)</f>
        <v>0</v>
      </c>
      <c r="AP72" s="9"/>
      <c r="AQ72" s="9"/>
      <c r="AR72" s="9"/>
      <c r="AS72" s="9"/>
      <c r="AT72" s="1">
        <f t="shared" ref="AT72:AT77" si="66">SUM(AO72:AS72)</f>
        <v>0</v>
      </c>
      <c r="AU72" s="9"/>
      <c r="AV72" s="9"/>
      <c r="AW72" s="9"/>
      <c r="AX72" s="9"/>
      <c r="AY72" s="1">
        <f t="shared" ref="AY72:AY77" si="67">SUM(AT72:AX72)</f>
        <v>0</v>
      </c>
      <c r="AZ72" s="9"/>
      <c r="BA72" s="9"/>
      <c r="BB72" s="9"/>
      <c r="BC72" s="9"/>
      <c r="BD72" s="1">
        <f t="shared" ref="BD72:BD77" si="68">SUM(AY72:BC72)</f>
        <v>0</v>
      </c>
      <c r="BE72" s="9"/>
      <c r="BF72" s="9"/>
      <c r="BG72" s="9"/>
      <c r="BH72" s="9"/>
      <c r="BI72" s="1">
        <f t="shared" ref="BI72:BI77" si="69">SUM(BD72:BH72)</f>
        <v>0</v>
      </c>
      <c r="BJ72" s="9"/>
      <c r="BK72" s="9"/>
      <c r="BL72" s="9"/>
      <c r="BM72" s="9"/>
      <c r="BN72" s="1">
        <f t="shared" ref="BN72:BN77" si="70">SUM(BI72:BM72)</f>
        <v>0</v>
      </c>
      <c r="BO72" s="9"/>
      <c r="BP72" s="9"/>
      <c r="BQ72" s="9"/>
      <c r="BR72" s="9"/>
      <c r="BS72" s="1">
        <f t="shared" ref="BS72:BS77" si="71">SUM(BN72:BR72)</f>
        <v>0</v>
      </c>
    </row>
    <row r="73" spans="1:71" s="110" customFormat="1" x14ac:dyDescent="0.25">
      <c r="A73" s="136"/>
      <c r="B73" s="139" t="s">
        <v>311</v>
      </c>
      <c r="C73" s="111">
        <v>2</v>
      </c>
      <c r="D73" s="111">
        <v>1326</v>
      </c>
      <c r="E73" s="141">
        <v>17</v>
      </c>
      <c r="F73" s="106">
        <f>IF(B73="MAL",E73,IF(E73&gt;=11,E73+variables!$B$1,11))</f>
        <v>18</v>
      </c>
      <c r="G73" s="107">
        <f>$BS73/F73</f>
        <v>0.94444444444444442</v>
      </c>
      <c r="H73" s="108">
        <v>10</v>
      </c>
      <c r="I73" s="114">
        <f t="shared" si="58"/>
        <v>10</v>
      </c>
      <c r="J73" s="115"/>
      <c r="K73" s="109">
        <v>2021</v>
      </c>
      <c r="L73" s="109">
        <v>2021</v>
      </c>
      <c r="M73" s="150"/>
      <c r="N73" s="150"/>
      <c r="O73" s="150"/>
      <c r="P73" s="108">
        <f>SUM(M73:O73)+H73</f>
        <v>10</v>
      </c>
      <c r="Q73" s="109"/>
      <c r="R73" s="109"/>
      <c r="S73" s="109"/>
      <c r="T73" s="109"/>
      <c r="U73" s="106">
        <f t="shared" si="61"/>
        <v>10</v>
      </c>
      <c r="V73" s="109"/>
      <c r="W73" s="109"/>
      <c r="X73" s="109"/>
      <c r="Y73" s="109"/>
      <c r="Z73" s="106">
        <f t="shared" si="62"/>
        <v>10</v>
      </c>
      <c r="AA73" s="109"/>
      <c r="AB73" s="109"/>
      <c r="AC73" s="109"/>
      <c r="AD73" s="109"/>
      <c r="AE73" s="106">
        <f t="shared" si="63"/>
        <v>10</v>
      </c>
      <c r="AF73" s="109"/>
      <c r="AG73" s="109"/>
      <c r="AH73" s="109"/>
      <c r="AI73" s="109"/>
      <c r="AJ73" s="106">
        <f t="shared" si="64"/>
        <v>10</v>
      </c>
      <c r="AK73" s="109"/>
      <c r="AL73" s="109"/>
      <c r="AM73" s="109">
        <v>2</v>
      </c>
      <c r="AN73" s="109"/>
      <c r="AO73" s="106">
        <f t="shared" si="65"/>
        <v>12</v>
      </c>
      <c r="AP73" s="109"/>
      <c r="AQ73" s="109"/>
      <c r="AR73" s="109">
        <v>5</v>
      </c>
      <c r="AS73" s="109"/>
      <c r="AT73" s="106">
        <f t="shared" si="66"/>
        <v>17</v>
      </c>
      <c r="AU73" s="109"/>
      <c r="AV73" s="109"/>
      <c r="AW73" s="109"/>
      <c r="AX73" s="109"/>
      <c r="AY73" s="106">
        <f t="shared" si="67"/>
        <v>17</v>
      </c>
      <c r="AZ73" s="109"/>
      <c r="BA73" s="109"/>
      <c r="BB73" s="109"/>
      <c r="BC73" s="109"/>
      <c r="BD73" s="106">
        <f t="shared" si="68"/>
        <v>17</v>
      </c>
      <c r="BE73" s="109"/>
      <c r="BF73" s="109"/>
      <c r="BG73" s="109"/>
      <c r="BH73" s="109"/>
      <c r="BI73" s="106">
        <f t="shared" si="69"/>
        <v>17</v>
      </c>
      <c r="BJ73" s="109"/>
      <c r="BK73" s="109"/>
      <c r="BL73" s="109"/>
      <c r="BM73" s="109"/>
      <c r="BN73" s="106">
        <f t="shared" si="70"/>
        <v>17</v>
      </c>
      <c r="BO73" s="109"/>
      <c r="BP73" s="109"/>
      <c r="BQ73" s="109"/>
      <c r="BR73" s="109"/>
      <c r="BS73" s="106">
        <f t="shared" si="71"/>
        <v>17</v>
      </c>
    </row>
    <row r="74" spans="1:71" x14ac:dyDescent="0.25">
      <c r="A74" s="20"/>
      <c r="B74" s="1" t="s">
        <v>295</v>
      </c>
      <c r="C74" s="12">
        <v>6</v>
      </c>
      <c r="D74" s="12">
        <v>760</v>
      </c>
      <c r="E74" s="16">
        <v>13</v>
      </c>
      <c r="F74" s="1">
        <f>IF(B74="MAL",E74,IF(E74&gt;=11,E74+variables!$B$1,11))</f>
        <v>14</v>
      </c>
      <c r="G74" s="2">
        <f>$BS74/F74</f>
        <v>0.9285714285714286</v>
      </c>
      <c r="H74" s="79">
        <v>13</v>
      </c>
      <c r="I74" s="84">
        <f t="shared" si="58"/>
        <v>13</v>
      </c>
      <c r="J74" s="89"/>
      <c r="K74" s="9">
        <v>2021</v>
      </c>
      <c r="L74" s="57">
        <v>2021</v>
      </c>
      <c r="M74" s="9"/>
      <c r="N74" s="9"/>
      <c r="O74" s="9"/>
      <c r="P74" s="79">
        <f>SUM(M74:O74)+H74</f>
        <v>13</v>
      </c>
      <c r="Q74" s="9"/>
      <c r="R74" s="9"/>
      <c r="S74" s="9"/>
      <c r="T74" s="9"/>
      <c r="U74" s="1">
        <f t="shared" si="61"/>
        <v>13</v>
      </c>
      <c r="V74" s="9"/>
      <c r="W74" s="9"/>
      <c r="X74" s="9"/>
      <c r="Y74" s="9"/>
      <c r="Z74" s="1">
        <f t="shared" si="62"/>
        <v>13</v>
      </c>
      <c r="AA74" s="9"/>
      <c r="AB74" s="9"/>
      <c r="AC74" s="9"/>
      <c r="AD74" s="9"/>
      <c r="AE74" s="1">
        <f t="shared" si="63"/>
        <v>13</v>
      </c>
      <c r="AF74" s="9"/>
      <c r="AG74" s="9"/>
      <c r="AH74" s="9"/>
      <c r="AI74" s="9"/>
      <c r="AJ74" s="1">
        <f t="shared" si="64"/>
        <v>13</v>
      </c>
      <c r="AK74" s="9"/>
      <c r="AL74" s="9"/>
      <c r="AM74" s="9"/>
      <c r="AN74" s="9"/>
      <c r="AO74" s="1">
        <f t="shared" si="65"/>
        <v>13</v>
      </c>
      <c r="AP74" s="9"/>
      <c r="AQ74" s="9"/>
      <c r="AR74" s="9"/>
      <c r="AS74" s="9"/>
      <c r="AT74" s="1">
        <f t="shared" si="66"/>
        <v>13</v>
      </c>
      <c r="AU74" s="9"/>
      <c r="AV74" s="9"/>
      <c r="AW74" s="9"/>
      <c r="AX74" s="9"/>
      <c r="AY74" s="1">
        <f t="shared" si="67"/>
        <v>13</v>
      </c>
      <c r="AZ74" s="9"/>
      <c r="BA74" s="9"/>
      <c r="BB74" s="9"/>
      <c r="BC74" s="9"/>
      <c r="BD74" s="1">
        <f t="shared" si="68"/>
        <v>13</v>
      </c>
      <c r="BE74" s="9"/>
      <c r="BF74" s="9"/>
      <c r="BG74" s="9"/>
      <c r="BH74" s="9"/>
      <c r="BI74" s="1">
        <f t="shared" si="69"/>
        <v>13</v>
      </c>
      <c r="BJ74" s="9"/>
      <c r="BK74" s="9"/>
      <c r="BL74" s="9"/>
      <c r="BM74" s="9"/>
      <c r="BN74" s="1">
        <f t="shared" si="70"/>
        <v>13</v>
      </c>
      <c r="BO74" s="9"/>
      <c r="BP74" s="9"/>
      <c r="BQ74" s="9"/>
      <c r="BR74" s="9"/>
      <c r="BS74" s="1">
        <f t="shared" si="71"/>
        <v>13</v>
      </c>
    </row>
    <row r="75" spans="1:71" s="170" customFormat="1" ht="15" customHeight="1" x14ac:dyDescent="0.25">
      <c r="A75" s="160"/>
      <c r="B75" s="161" t="s">
        <v>232</v>
      </c>
      <c r="C75" s="162">
        <v>8</v>
      </c>
      <c r="D75" s="162">
        <v>7564</v>
      </c>
      <c r="E75" s="174">
        <v>70</v>
      </c>
      <c r="F75" s="161">
        <f>IF(B75="MAL",E75,IF(E75&gt;=11,E75+variables!$B$1,11))</f>
        <v>71</v>
      </c>
      <c r="G75" s="171">
        <f>$BS75/F75</f>
        <v>0.9859154929577465</v>
      </c>
      <c r="H75" s="169">
        <v>34</v>
      </c>
      <c r="I75" s="165">
        <f t="shared" si="58"/>
        <v>35</v>
      </c>
      <c r="J75" s="166">
        <v>1</v>
      </c>
      <c r="K75" s="168">
        <v>2021</v>
      </c>
      <c r="L75" s="168">
        <v>2021</v>
      </c>
      <c r="M75" s="168"/>
      <c r="N75" s="168"/>
      <c r="O75" s="168"/>
      <c r="P75" s="169">
        <f>SUM(M75:O75)+H75</f>
        <v>34</v>
      </c>
      <c r="Q75" s="168"/>
      <c r="R75" s="168"/>
      <c r="S75" s="168">
        <v>36</v>
      </c>
      <c r="T75" s="168"/>
      <c r="U75" s="161">
        <f t="shared" si="61"/>
        <v>70</v>
      </c>
      <c r="V75" s="168"/>
      <c r="W75" s="168"/>
      <c r="X75" s="168"/>
      <c r="Y75" s="168"/>
      <c r="Z75" s="161">
        <f t="shared" si="62"/>
        <v>70</v>
      </c>
      <c r="AA75" s="168"/>
      <c r="AB75" s="168"/>
      <c r="AC75" s="168"/>
      <c r="AD75" s="168"/>
      <c r="AE75" s="161">
        <f t="shared" si="63"/>
        <v>70</v>
      </c>
      <c r="AF75" s="168"/>
      <c r="AG75" s="168"/>
      <c r="AH75" s="168"/>
      <c r="AI75" s="168"/>
      <c r="AJ75" s="161">
        <f t="shared" si="64"/>
        <v>70</v>
      </c>
      <c r="AK75" s="168"/>
      <c r="AL75" s="168"/>
      <c r="AM75" s="168"/>
      <c r="AN75" s="168"/>
      <c r="AO75" s="161">
        <f t="shared" si="65"/>
        <v>70</v>
      </c>
      <c r="AP75" s="168"/>
      <c r="AQ75" s="168"/>
      <c r="AR75" s="168"/>
      <c r="AS75" s="168"/>
      <c r="AT75" s="161">
        <f t="shared" si="66"/>
        <v>70</v>
      </c>
      <c r="AU75" s="168"/>
      <c r="AV75" s="168"/>
      <c r="AW75" s="168"/>
      <c r="AX75" s="168"/>
      <c r="AY75" s="161">
        <f t="shared" si="67"/>
        <v>70</v>
      </c>
      <c r="AZ75" s="168"/>
      <c r="BA75" s="168"/>
      <c r="BB75" s="168"/>
      <c r="BC75" s="168"/>
      <c r="BD75" s="161">
        <f t="shared" si="68"/>
        <v>70</v>
      </c>
      <c r="BE75" s="168"/>
      <c r="BF75" s="168"/>
      <c r="BG75" s="168"/>
      <c r="BH75" s="168"/>
      <c r="BI75" s="161">
        <f t="shared" si="69"/>
        <v>70</v>
      </c>
      <c r="BJ75" s="168"/>
      <c r="BK75" s="168"/>
      <c r="BL75" s="168"/>
      <c r="BM75" s="168"/>
      <c r="BN75" s="161">
        <f t="shared" si="70"/>
        <v>70</v>
      </c>
      <c r="BO75" s="168"/>
      <c r="BP75" s="168"/>
      <c r="BQ75" s="168"/>
      <c r="BR75" s="168"/>
      <c r="BS75" s="161">
        <f t="shared" si="71"/>
        <v>70</v>
      </c>
    </row>
    <row r="76" spans="1:71" x14ac:dyDescent="0.25">
      <c r="A76" s="20"/>
      <c r="B76" s="1" t="s">
        <v>28</v>
      </c>
      <c r="C76" s="12">
        <v>10</v>
      </c>
      <c r="D76" s="12">
        <v>9367</v>
      </c>
      <c r="E76" s="16">
        <v>15</v>
      </c>
      <c r="F76" s="1">
        <f>IF(B76="MAL",E76,IF(E76&gt;=11,E76+variables!$B$1,11))</f>
        <v>16</v>
      </c>
      <c r="G76" s="2">
        <f>$BS76/F76</f>
        <v>0.9375</v>
      </c>
      <c r="H76" s="79">
        <v>7</v>
      </c>
      <c r="I76" s="84">
        <f t="shared" si="58"/>
        <v>7</v>
      </c>
      <c r="J76" s="89"/>
      <c r="K76" s="9">
        <v>2021</v>
      </c>
      <c r="L76" s="9">
        <v>2021</v>
      </c>
      <c r="M76" s="9"/>
      <c r="N76" s="9"/>
      <c r="O76" s="9"/>
      <c r="P76" s="79">
        <f>SUM(M76:O76)+H76</f>
        <v>7</v>
      </c>
      <c r="Q76" s="9"/>
      <c r="R76" s="9"/>
      <c r="S76" s="9"/>
      <c r="T76" s="9"/>
      <c r="U76" s="1">
        <f t="shared" si="61"/>
        <v>7</v>
      </c>
      <c r="V76" s="9"/>
      <c r="W76" s="9"/>
      <c r="X76" s="9"/>
      <c r="Y76" s="9"/>
      <c r="Z76" s="1">
        <f t="shared" si="62"/>
        <v>7</v>
      </c>
      <c r="AA76" s="9"/>
      <c r="AB76" s="9"/>
      <c r="AC76" s="9">
        <v>8</v>
      </c>
      <c r="AD76" s="9"/>
      <c r="AE76" s="1">
        <f t="shared" si="63"/>
        <v>15</v>
      </c>
      <c r="AF76" s="9"/>
      <c r="AG76" s="9"/>
      <c r="AH76" s="9"/>
      <c r="AI76" s="9"/>
      <c r="AJ76" s="1">
        <f t="shared" si="64"/>
        <v>15</v>
      </c>
      <c r="AK76" s="9"/>
      <c r="AL76" s="9"/>
      <c r="AM76" s="9"/>
      <c r="AN76" s="9"/>
      <c r="AO76" s="1">
        <f t="shared" si="65"/>
        <v>15</v>
      </c>
      <c r="AP76" s="9"/>
      <c r="AQ76" s="9"/>
      <c r="AR76" s="9"/>
      <c r="AS76" s="9"/>
      <c r="AT76" s="1">
        <f t="shared" si="66"/>
        <v>15</v>
      </c>
      <c r="AU76" s="9"/>
      <c r="AV76" s="9"/>
      <c r="AW76" s="9"/>
      <c r="AX76" s="9"/>
      <c r="AY76" s="1">
        <f t="shared" si="67"/>
        <v>15</v>
      </c>
      <c r="AZ76" s="9"/>
      <c r="BA76" s="9"/>
      <c r="BB76" s="9"/>
      <c r="BC76" s="9"/>
      <c r="BD76" s="1">
        <f t="shared" si="68"/>
        <v>15</v>
      </c>
      <c r="BE76" s="9"/>
      <c r="BF76" s="9"/>
      <c r="BG76" s="9"/>
      <c r="BH76" s="9"/>
      <c r="BI76" s="1">
        <f t="shared" si="69"/>
        <v>15</v>
      </c>
      <c r="BJ76" s="9"/>
      <c r="BK76" s="9"/>
      <c r="BL76" s="9"/>
      <c r="BM76" s="9"/>
      <c r="BN76" s="1">
        <f t="shared" si="70"/>
        <v>15</v>
      </c>
      <c r="BO76" s="9"/>
      <c r="BP76" s="9"/>
      <c r="BQ76" s="9"/>
      <c r="BR76" s="9"/>
      <c r="BS76" s="1">
        <f t="shared" si="71"/>
        <v>15</v>
      </c>
    </row>
    <row r="77" spans="1:71" s="170" customFormat="1" x14ac:dyDescent="0.25">
      <c r="A77" s="160"/>
      <c r="B77" s="172" t="s">
        <v>310</v>
      </c>
      <c r="C77" s="163">
        <v>12</v>
      </c>
      <c r="D77" s="163">
        <v>753</v>
      </c>
      <c r="E77" s="190">
        <v>34</v>
      </c>
      <c r="F77" s="161">
        <f>IF(B77="MAL",E77,IF(E77&gt;=11,E77+variables!$B$1,11))</f>
        <v>35</v>
      </c>
      <c r="G77" s="171">
        <f>$BS77/F77</f>
        <v>0.97142857142857142</v>
      </c>
      <c r="H77" s="169">
        <v>8</v>
      </c>
      <c r="I77" s="165">
        <f t="shared" si="58"/>
        <v>8</v>
      </c>
      <c r="J77" s="166"/>
      <c r="K77" s="168">
        <v>2021</v>
      </c>
      <c r="L77" s="168">
        <v>2021</v>
      </c>
      <c r="M77" s="177"/>
      <c r="N77" s="177"/>
      <c r="O77" s="177"/>
      <c r="P77" s="169">
        <f>SUM(M77:O77)+H77</f>
        <v>8</v>
      </c>
      <c r="Q77" s="191"/>
      <c r="R77" s="168"/>
      <c r="S77" s="168">
        <v>26</v>
      </c>
      <c r="T77" s="168"/>
      <c r="U77" s="161">
        <f t="shared" si="61"/>
        <v>34</v>
      </c>
      <c r="V77" s="168"/>
      <c r="W77" s="168"/>
      <c r="X77" s="168"/>
      <c r="Y77" s="168"/>
      <c r="Z77" s="161">
        <f t="shared" si="62"/>
        <v>34</v>
      </c>
      <c r="AA77" s="168"/>
      <c r="AB77" s="168"/>
      <c r="AC77" s="168"/>
      <c r="AD77" s="168"/>
      <c r="AE77" s="161">
        <f t="shared" si="63"/>
        <v>34</v>
      </c>
      <c r="AF77" s="168"/>
      <c r="AG77" s="168"/>
      <c r="AH77" s="168"/>
      <c r="AI77" s="168"/>
      <c r="AJ77" s="161">
        <f t="shared" si="64"/>
        <v>34</v>
      </c>
      <c r="AK77" s="168"/>
      <c r="AL77" s="168"/>
      <c r="AM77" s="168"/>
      <c r="AN77" s="168"/>
      <c r="AO77" s="161">
        <f t="shared" si="65"/>
        <v>34</v>
      </c>
      <c r="AP77" s="168"/>
      <c r="AQ77" s="168"/>
      <c r="AR77" s="168"/>
      <c r="AS77" s="168"/>
      <c r="AT77" s="161">
        <f t="shared" si="66"/>
        <v>34</v>
      </c>
      <c r="AU77" s="168"/>
      <c r="AV77" s="168"/>
      <c r="AW77" s="168"/>
      <c r="AX77" s="168"/>
      <c r="AY77" s="161">
        <f t="shared" si="67"/>
        <v>34</v>
      </c>
      <c r="AZ77" s="168"/>
      <c r="BA77" s="168"/>
      <c r="BB77" s="168"/>
      <c r="BC77" s="168"/>
      <c r="BD77" s="161">
        <f t="shared" si="68"/>
        <v>34</v>
      </c>
      <c r="BE77" s="168"/>
      <c r="BF77" s="168"/>
      <c r="BG77" s="168"/>
      <c r="BH77" s="168"/>
      <c r="BI77" s="161">
        <f t="shared" si="69"/>
        <v>34</v>
      </c>
      <c r="BJ77" s="168"/>
      <c r="BK77" s="168"/>
      <c r="BL77" s="168"/>
      <c r="BM77" s="168"/>
      <c r="BN77" s="161">
        <f t="shared" si="70"/>
        <v>34</v>
      </c>
      <c r="BO77" s="168"/>
      <c r="BP77" s="168"/>
      <c r="BQ77" s="168"/>
      <c r="BR77" s="168"/>
      <c r="BS77" s="161">
        <f t="shared" si="71"/>
        <v>34</v>
      </c>
    </row>
    <row r="78" spans="1:71" x14ac:dyDescent="0.25">
      <c r="A78" s="4"/>
      <c r="B78" s="1"/>
      <c r="C78" s="1"/>
      <c r="D78" s="1"/>
      <c r="E78" s="1"/>
      <c r="F78" s="1"/>
      <c r="G78" s="1"/>
      <c r="H78" s="79"/>
      <c r="I78" s="79"/>
      <c r="J78" s="79"/>
      <c r="K78" s="1"/>
      <c r="L78" s="1"/>
      <c r="M78" s="79">
        <f t="shared" ref="M78:AR78" si="72">SUM(M72:M77)</f>
        <v>0</v>
      </c>
      <c r="N78" s="79">
        <f t="shared" si="72"/>
        <v>0</v>
      </c>
      <c r="O78" s="79">
        <f t="shared" si="72"/>
        <v>0</v>
      </c>
      <c r="P78" s="79">
        <f t="shared" si="72"/>
        <v>72</v>
      </c>
      <c r="Q78" s="79">
        <f t="shared" si="72"/>
        <v>0</v>
      </c>
      <c r="R78" s="79">
        <f t="shared" si="72"/>
        <v>0</v>
      </c>
      <c r="S78" s="79">
        <f t="shared" si="72"/>
        <v>62</v>
      </c>
      <c r="T78" s="79">
        <f t="shared" si="72"/>
        <v>0</v>
      </c>
      <c r="U78" s="79">
        <f t="shared" si="72"/>
        <v>134</v>
      </c>
      <c r="V78" s="79">
        <f t="shared" si="72"/>
        <v>0</v>
      </c>
      <c r="W78" s="79">
        <f t="shared" si="72"/>
        <v>0</v>
      </c>
      <c r="X78" s="79">
        <f t="shared" si="72"/>
        <v>0</v>
      </c>
      <c r="Y78" s="79">
        <f t="shared" si="72"/>
        <v>0</v>
      </c>
      <c r="Z78" s="79">
        <f t="shared" si="72"/>
        <v>134</v>
      </c>
      <c r="AA78" s="79">
        <f t="shared" si="72"/>
        <v>0</v>
      </c>
      <c r="AB78" s="79">
        <f t="shared" si="72"/>
        <v>0</v>
      </c>
      <c r="AC78" s="79">
        <f t="shared" si="72"/>
        <v>8</v>
      </c>
      <c r="AD78" s="79">
        <f t="shared" si="72"/>
        <v>0</v>
      </c>
      <c r="AE78" s="79">
        <f t="shared" si="72"/>
        <v>142</v>
      </c>
      <c r="AF78" s="79">
        <f t="shared" si="72"/>
        <v>0</v>
      </c>
      <c r="AG78" s="79">
        <f t="shared" si="72"/>
        <v>0</v>
      </c>
      <c r="AH78" s="79">
        <f t="shared" si="72"/>
        <v>0</v>
      </c>
      <c r="AI78" s="79">
        <f t="shared" si="72"/>
        <v>0</v>
      </c>
      <c r="AJ78" s="79">
        <f t="shared" si="72"/>
        <v>142</v>
      </c>
      <c r="AK78" s="79">
        <f t="shared" si="72"/>
        <v>0</v>
      </c>
      <c r="AL78" s="79">
        <f t="shared" si="72"/>
        <v>0</v>
      </c>
      <c r="AM78" s="79">
        <f t="shared" si="72"/>
        <v>2</v>
      </c>
      <c r="AN78" s="79">
        <f t="shared" si="72"/>
        <v>0</v>
      </c>
      <c r="AO78" s="79">
        <f t="shared" si="72"/>
        <v>144</v>
      </c>
      <c r="AP78" s="79">
        <f t="shared" si="72"/>
        <v>0</v>
      </c>
      <c r="AQ78" s="79">
        <f t="shared" si="72"/>
        <v>0</v>
      </c>
      <c r="AR78" s="79">
        <f t="shared" si="72"/>
        <v>5</v>
      </c>
      <c r="AS78" s="79">
        <f t="shared" ref="AS78:BS78" si="73">SUM(AS72:AS77)</f>
        <v>0</v>
      </c>
      <c r="AT78" s="79">
        <f t="shared" si="73"/>
        <v>149</v>
      </c>
      <c r="AU78" s="79">
        <f t="shared" si="73"/>
        <v>0</v>
      </c>
      <c r="AV78" s="79">
        <f t="shared" si="73"/>
        <v>0</v>
      </c>
      <c r="AW78" s="79">
        <f t="shared" si="73"/>
        <v>0</v>
      </c>
      <c r="AX78" s="79">
        <f t="shared" si="73"/>
        <v>0</v>
      </c>
      <c r="AY78" s="79">
        <f t="shared" si="73"/>
        <v>149</v>
      </c>
      <c r="AZ78" s="79">
        <f t="shared" si="73"/>
        <v>0</v>
      </c>
      <c r="BA78" s="79">
        <f t="shared" si="73"/>
        <v>0</v>
      </c>
      <c r="BB78" s="79">
        <f t="shared" si="73"/>
        <v>0</v>
      </c>
      <c r="BC78" s="79">
        <f t="shared" si="73"/>
        <v>0</v>
      </c>
      <c r="BD78" s="79">
        <f t="shared" si="73"/>
        <v>149</v>
      </c>
      <c r="BE78" s="79">
        <f t="shared" si="73"/>
        <v>0</v>
      </c>
      <c r="BF78" s="79">
        <f t="shared" si="73"/>
        <v>0</v>
      </c>
      <c r="BG78" s="79">
        <f t="shared" si="73"/>
        <v>0</v>
      </c>
      <c r="BH78" s="79">
        <f t="shared" si="73"/>
        <v>0</v>
      </c>
      <c r="BI78" s="79">
        <f t="shared" si="73"/>
        <v>149</v>
      </c>
      <c r="BJ78" s="79">
        <f t="shared" si="73"/>
        <v>0</v>
      </c>
      <c r="BK78" s="79">
        <f t="shared" si="73"/>
        <v>0</v>
      </c>
      <c r="BL78" s="79">
        <f t="shared" si="73"/>
        <v>0</v>
      </c>
      <c r="BM78" s="79">
        <f t="shared" si="73"/>
        <v>0</v>
      </c>
      <c r="BN78" s="79">
        <f t="shared" si="73"/>
        <v>149</v>
      </c>
      <c r="BO78" s="79">
        <f t="shared" si="73"/>
        <v>0</v>
      </c>
      <c r="BP78" s="79">
        <f t="shared" si="73"/>
        <v>0</v>
      </c>
      <c r="BQ78" s="79">
        <f t="shared" si="73"/>
        <v>0</v>
      </c>
      <c r="BR78" s="79">
        <f t="shared" si="73"/>
        <v>0</v>
      </c>
      <c r="BS78" s="79">
        <f t="shared" si="73"/>
        <v>149</v>
      </c>
    </row>
    <row r="79" spans="1:71" x14ac:dyDescent="0.25">
      <c r="A79" s="1"/>
      <c r="B79" s="1" t="s">
        <v>244</v>
      </c>
      <c r="C79" s="1">
        <f>COUNT(C73:C77)</f>
        <v>5</v>
      </c>
      <c r="D79" s="1"/>
      <c r="E79" s="1">
        <f>SUM(E72:E77)</f>
        <v>149</v>
      </c>
      <c r="F79" s="1">
        <f>SUM(F72:F77)</f>
        <v>154</v>
      </c>
      <c r="G79" s="2">
        <f>$BS78/F79</f>
        <v>0.96753246753246758</v>
      </c>
      <c r="H79" s="79">
        <f>SUM(H72:H77)</f>
        <v>72</v>
      </c>
      <c r="I79" s="79">
        <f>SUM(I72:I77)</f>
        <v>73</v>
      </c>
      <c r="J79" s="79">
        <f>SUM(J72:J77)</f>
        <v>1</v>
      </c>
      <c r="K79" s="1"/>
      <c r="L79" s="1"/>
      <c r="M79" s="1"/>
      <c r="N79" s="1"/>
      <c r="O79" s="1"/>
      <c r="P79" s="2">
        <f>P78/F79</f>
        <v>0.46753246753246752</v>
      </c>
      <c r="Q79" s="1"/>
      <c r="R79" s="1">
        <f>M78+R78</f>
        <v>0</v>
      </c>
      <c r="S79" s="1">
        <f>N78+S78</f>
        <v>62</v>
      </c>
      <c r="T79" s="1">
        <f>O78+T78</f>
        <v>0</v>
      </c>
      <c r="U79" s="2">
        <f>U78/F79</f>
        <v>0.87012987012987009</v>
      </c>
      <c r="V79" s="1"/>
      <c r="W79" s="1">
        <f>R79+W78</f>
        <v>0</v>
      </c>
      <c r="X79" s="1">
        <f>S79+X78</f>
        <v>62</v>
      </c>
      <c r="Y79" s="1">
        <f>T79+Y78</f>
        <v>0</v>
      </c>
      <c r="Z79" s="2">
        <f>Z78/F79</f>
        <v>0.87012987012987009</v>
      </c>
      <c r="AA79" s="1"/>
      <c r="AB79" s="1">
        <f>W79+AB78</f>
        <v>0</v>
      </c>
      <c r="AC79" s="1">
        <f>X79+AC78</f>
        <v>70</v>
      </c>
      <c r="AD79" s="1">
        <f>Y79+AD78</f>
        <v>0</v>
      </c>
      <c r="AE79" s="2">
        <f>AE78/F79</f>
        <v>0.92207792207792205</v>
      </c>
      <c r="AF79" s="1"/>
      <c r="AG79" s="1">
        <f>AB79+AG78</f>
        <v>0</v>
      </c>
      <c r="AH79" s="1">
        <f>AC79+AH78</f>
        <v>70</v>
      </c>
      <c r="AI79" s="1">
        <f>AD79+AI78</f>
        <v>0</v>
      </c>
      <c r="AJ79" s="2">
        <f>AJ78/F79</f>
        <v>0.92207792207792205</v>
      </c>
      <c r="AK79" s="1"/>
      <c r="AL79" s="1">
        <f>AG79+AL78</f>
        <v>0</v>
      </c>
      <c r="AM79" s="1">
        <f>AH79+AM78</f>
        <v>72</v>
      </c>
      <c r="AN79" s="1">
        <f>AI79+AN78</f>
        <v>0</v>
      </c>
      <c r="AO79" s="2">
        <f>AO78/F79</f>
        <v>0.93506493506493504</v>
      </c>
      <c r="AP79" s="1"/>
      <c r="AQ79" s="1">
        <f>AL79+AQ78</f>
        <v>0</v>
      </c>
      <c r="AR79" s="1">
        <f>AM79+AR78</f>
        <v>77</v>
      </c>
      <c r="AS79" s="1">
        <f>AN79+AS78</f>
        <v>0</v>
      </c>
      <c r="AT79" s="2">
        <f>AT78/F79</f>
        <v>0.96753246753246758</v>
      </c>
      <c r="AU79" s="1"/>
      <c r="AV79" s="1">
        <f>AQ79+AV78</f>
        <v>0</v>
      </c>
      <c r="AW79" s="1">
        <f>AR79+AW78</f>
        <v>77</v>
      </c>
      <c r="AX79" s="1">
        <f>AS79+AX78</f>
        <v>0</v>
      </c>
      <c r="AY79" s="2">
        <f>AY78/F79</f>
        <v>0.96753246753246758</v>
      </c>
      <c r="AZ79" s="1"/>
      <c r="BA79" s="1">
        <f>AV79+BA78</f>
        <v>0</v>
      </c>
      <c r="BB79" s="1">
        <f>AW79+BB78</f>
        <v>77</v>
      </c>
      <c r="BC79" s="1">
        <f>AX79+BC78</f>
        <v>0</v>
      </c>
      <c r="BD79" s="2">
        <f>BD78/F79</f>
        <v>0.96753246753246758</v>
      </c>
      <c r="BE79" s="1"/>
      <c r="BF79" s="1">
        <f>BA79+BF78</f>
        <v>0</v>
      </c>
      <c r="BG79" s="1">
        <f>BB79+BG78</f>
        <v>77</v>
      </c>
      <c r="BH79" s="1">
        <f>BC79+BH78</f>
        <v>0</v>
      </c>
      <c r="BI79" s="2">
        <f>BI78/F79</f>
        <v>0.96753246753246758</v>
      </c>
      <c r="BJ79" s="1"/>
      <c r="BK79" s="1">
        <f>BF79+BK78</f>
        <v>0</v>
      </c>
      <c r="BL79" s="1">
        <f>BG79+BL78</f>
        <v>77</v>
      </c>
      <c r="BM79" s="1">
        <f>BH79+BM78</f>
        <v>0</v>
      </c>
      <c r="BN79" s="2">
        <f>BN78/F79</f>
        <v>0.96753246753246758</v>
      </c>
      <c r="BO79" s="1"/>
      <c r="BP79" s="1">
        <f>BK79+BP78</f>
        <v>0</v>
      </c>
      <c r="BQ79" s="1">
        <f>BL79+BQ78</f>
        <v>77</v>
      </c>
      <c r="BR79" s="1">
        <f>BM79+BR78</f>
        <v>0</v>
      </c>
      <c r="BS79" s="2">
        <f>BS78/F79</f>
        <v>0.96753246753246758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5"/>
  <sheetViews>
    <sheetView zoomScale="150" workbookViewId="0">
      <pane xSplit="12" ySplit="2" topLeftCell="AT30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25" sqref="J25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5703125" bestFit="1" customWidth="1"/>
    <col min="12" max="12" width="9.285156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43</v>
      </c>
      <c r="B3" s="4"/>
      <c r="C3" s="4"/>
      <c r="D3" s="4"/>
      <c r="E3" s="45"/>
      <c r="F3" s="1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+SUM(M3:O3)+H3</f>
        <v>0</v>
      </c>
      <c r="Q3" s="8"/>
      <c r="R3" s="8"/>
      <c r="S3" s="8"/>
      <c r="T3" s="8"/>
      <c r="U3" s="1">
        <f t="shared" ref="U3:U19" si="0">SUM(P3:T3)</f>
        <v>0</v>
      </c>
      <c r="V3" s="8"/>
      <c r="W3" s="8"/>
      <c r="X3" s="8"/>
      <c r="Y3" s="8"/>
      <c r="Z3" s="1">
        <f t="shared" ref="Z3:Z19" si="1">SUM(U3:Y3)</f>
        <v>0</v>
      </c>
      <c r="AA3" s="8"/>
      <c r="AB3" s="8"/>
      <c r="AC3" s="8"/>
      <c r="AD3" s="8"/>
      <c r="AE3" s="1">
        <f t="shared" ref="AE3:AE19" si="2">SUM(Z3:AD3)</f>
        <v>0</v>
      </c>
      <c r="AF3" s="8"/>
      <c r="AG3" s="8"/>
      <c r="AH3" s="8"/>
      <c r="AI3" s="8"/>
      <c r="AJ3" s="1">
        <f t="shared" ref="AJ3:AJ19" si="3">SUM(AE3:AI3)</f>
        <v>0</v>
      </c>
      <c r="AK3" s="8"/>
      <c r="AL3" s="8"/>
      <c r="AM3" s="8"/>
      <c r="AN3" s="8"/>
      <c r="AO3" s="1">
        <f t="shared" ref="AO3:AO19" si="4">SUM(AJ3:AN3)</f>
        <v>0</v>
      </c>
      <c r="AP3" s="8"/>
      <c r="AQ3" s="8"/>
      <c r="AR3" s="8"/>
      <c r="AS3" s="8"/>
      <c r="AT3" s="1">
        <f t="shared" ref="AT3:AT19" si="5">SUM(AO3:AS3)</f>
        <v>0</v>
      </c>
      <c r="AU3" s="8"/>
      <c r="AV3" s="8"/>
      <c r="AW3" s="8"/>
      <c r="AX3" s="8"/>
      <c r="AY3" s="1">
        <f t="shared" ref="AY3:AY19" si="6">SUM(AT3:AX3)</f>
        <v>0</v>
      </c>
      <c r="AZ3" s="8"/>
      <c r="BA3" s="8"/>
      <c r="BB3" s="8"/>
      <c r="BC3" s="8"/>
      <c r="BD3" s="1">
        <f t="shared" ref="BD3:BD19" si="7">SUM(AY3:BC3)</f>
        <v>0</v>
      </c>
      <c r="BE3" s="8"/>
      <c r="BF3" s="8"/>
      <c r="BG3" s="8"/>
      <c r="BH3" s="8"/>
      <c r="BI3" s="1">
        <f t="shared" ref="BI3:BI19" si="8">SUM(BD3:BH3)</f>
        <v>0</v>
      </c>
      <c r="BJ3" s="8"/>
      <c r="BK3" s="8"/>
      <c r="BL3" s="8"/>
      <c r="BM3" s="8"/>
      <c r="BN3" s="1">
        <f t="shared" ref="BN3:BN19" si="9">SUM(BI3:BM3)</f>
        <v>0</v>
      </c>
      <c r="BO3" s="8"/>
      <c r="BP3" s="8"/>
      <c r="BQ3" s="8"/>
      <c r="BR3" s="8"/>
      <c r="BS3" s="1">
        <f t="shared" ref="BS3:BS19" si="10">SUM(BN3:BR3)</f>
        <v>0</v>
      </c>
    </row>
    <row r="4" spans="1:71" x14ac:dyDescent="0.25">
      <c r="A4" s="1"/>
      <c r="B4" s="25" t="s">
        <v>268</v>
      </c>
      <c r="C4" s="24">
        <v>1</v>
      </c>
      <c r="D4" s="24">
        <v>6676</v>
      </c>
      <c r="E4" s="24">
        <v>38</v>
      </c>
      <c r="F4" s="1">
        <f>IF(B4="MAL",E4,IF(E4&gt;=11,E4+variables!$B$1,11))</f>
        <v>39</v>
      </c>
      <c r="G4" s="5">
        <f t="shared" ref="G4:G19" si="11">$BS4/F4</f>
        <v>0.97435897435897434</v>
      </c>
      <c r="H4" s="84">
        <v>25</v>
      </c>
      <c r="I4" s="84">
        <f t="shared" ref="I4:I17" si="12">+H4+J4</f>
        <v>25</v>
      </c>
      <c r="J4" s="89"/>
      <c r="K4" s="8">
        <v>2021</v>
      </c>
      <c r="L4" s="9">
        <v>2021</v>
      </c>
      <c r="M4" s="9"/>
      <c r="N4" s="9"/>
      <c r="O4" s="9"/>
      <c r="P4" s="79">
        <f>+H4+SUM(M4:O4)</f>
        <v>25</v>
      </c>
      <c r="Q4" s="9"/>
      <c r="R4" s="9"/>
      <c r="S4" s="9"/>
      <c r="T4" s="9"/>
      <c r="U4" s="1">
        <f t="shared" si="0"/>
        <v>25</v>
      </c>
      <c r="V4" s="9"/>
      <c r="W4" s="9">
        <v>1</v>
      </c>
      <c r="X4" s="9"/>
      <c r="Y4" s="9"/>
      <c r="Z4" s="1">
        <f t="shared" si="1"/>
        <v>26</v>
      </c>
      <c r="AA4" s="9"/>
      <c r="AB4" s="9"/>
      <c r="AC4" s="9"/>
      <c r="AD4" s="9"/>
      <c r="AE4" s="1">
        <f t="shared" si="2"/>
        <v>26</v>
      </c>
      <c r="AF4" s="9"/>
      <c r="AG4" s="9"/>
      <c r="AH4" s="9"/>
      <c r="AI4" s="9"/>
      <c r="AJ4" s="1">
        <f t="shared" si="3"/>
        <v>26</v>
      </c>
      <c r="AK4" s="9"/>
      <c r="AL4" s="9"/>
      <c r="AM4" s="9"/>
      <c r="AN4" s="9"/>
      <c r="AO4" s="1">
        <f t="shared" si="4"/>
        <v>26</v>
      </c>
      <c r="AP4" s="9"/>
      <c r="AQ4" s="9"/>
      <c r="AR4" s="9">
        <v>12</v>
      </c>
      <c r="AS4" s="9"/>
      <c r="AT4" s="1">
        <f t="shared" si="5"/>
        <v>38</v>
      </c>
      <c r="AU4" s="9"/>
      <c r="AV4" s="9"/>
      <c r="AW4" s="9"/>
      <c r="AX4" s="9"/>
      <c r="AY4" s="1">
        <f t="shared" si="6"/>
        <v>38</v>
      </c>
      <c r="AZ4" s="9"/>
      <c r="BA4" s="9"/>
      <c r="BB4" s="9"/>
      <c r="BC4" s="9"/>
      <c r="BD4" s="1">
        <f t="shared" si="7"/>
        <v>38</v>
      </c>
      <c r="BE4" s="9"/>
      <c r="BF4" s="9"/>
      <c r="BG4" s="9"/>
      <c r="BH4" s="9"/>
      <c r="BI4" s="1">
        <f t="shared" si="8"/>
        <v>38</v>
      </c>
      <c r="BJ4" s="9"/>
      <c r="BK4" s="9"/>
      <c r="BL4" s="9"/>
      <c r="BM4" s="9"/>
      <c r="BN4" s="1">
        <f t="shared" si="9"/>
        <v>38</v>
      </c>
      <c r="BO4" s="9"/>
      <c r="BP4" s="9"/>
      <c r="BQ4" s="9"/>
      <c r="BR4" s="9"/>
      <c r="BS4" s="1">
        <f t="shared" si="10"/>
        <v>38</v>
      </c>
    </row>
    <row r="5" spans="1:71" x14ac:dyDescent="0.25">
      <c r="A5" s="1"/>
      <c r="B5" s="9" t="s">
        <v>323</v>
      </c>
      <c r="C5" s="24">
        <v>4</v>
      </c>
      <c r="D5" s="24">
        <v>2947</v>
      </c>
      <c r="E5" s="24">
        <v>11</v>
      </c>
      <c r="F5" s="1">
        <f>IF(B5="MAL",E5,IF(E5&gt;=11,E5+variables!$B$1,11))</f>
        <v>12</v>
      </c>
      <c r="G5" s="5">
        <f t="shared" si="11"/>
        <v>0.66666666666666663</v>
      </c>
      <c r="H5" s="84">
        <v>8</v>
      </c>
      <c r="I5" s="84">
        <f t="shared" si="12"/>
        <v>8</v>
      </c>
      <c r="J5" s="89"/>
      <c r="K5" s="8">
        <v>2021</v>
      </c>
      <c r="L5" s="9">
        <v>2021</v>
      </c>
      <c r="M5" s="9"/>
      <c r="N5" s="9"/>
      <c r="O5" s="9"/>
      <c r="P5" s="79">
        <f t="shared" ref="P5:P19" si="13">+H5+SUM(M5:O5)</f>
        <v>8</v>
      </c>
      <c r="Q5" s="9"/>
      <c r="R5" s="9"/>
      <c r="S5" s="9"/>
      <c r="T5" s="9"/>
      <c r="U5" s="1">
        <f t="shared" si="0"/>
        <v>8</v>
      </c>
      <c r="V5" s="9"/>
      <c r="W5" s="9"/>
      <c r="X5" s="9"/>
      <c r="Y5" s="9"/>
      <c r="Z5" s="1">
        <f t="shared" si="1"/>
        <v>8</v>
      </c>
      <c r="AA5" s="9"/>
      <c r="AB5" s="9"/>
      <c r="AC5" s="9"/>
      <c r="AD5" s="9"/>
      <c r="AE5" s="1">
        <f t="shared" si="2"/>
        <v>8</v>
      </c>
      <c r="AF5" s="9"/>
      <c r="AG5" s="9"/>
      <c r="AH5" s="9"/>
      <c r="AI5" s="9"/>
      <c r="AJ5" s="1">
        <f t="shared" si="3"/>
        <v>8</v>
      </c>
      <c r="AK5" s="9"/>
      <c r="AL5" s="9"/>
      <c r="AM5" s="9"/>
      <c r="AN5" s="9"/>
      <c r="AO5" s="1">
        <f t="shared" si="4"/>
        <v>8</v>
      </c>
      <c r="AP5" s="9"/>
      <c r="AQ5" s="9"/>
      <c r="AR5" s="9"/>
      <c r="AS5" s="9"/>
      <c r="AT5" s="1">
        <f t="shared" si="5"/>
        <v>8</v>
      </c>
      <c r="AU5" s="9"/>
      <c r="AV5" s="9"/>
      <c r="AW5" s="9"/>
      <c r="AX5" s="9"/>
      <c r="AY5" s="1">
        <f t="shared" si="6"/>
        <v>8</v>
      </c>
      <c r="AZ5" s="9"/>
      <c r="BA5" s="9"/>
      <c r="BB5" s="9"/>
      <c r="BC5" s="9"/>
      <c r="BD5" s="1">
        <f t="shared" si="7"/>
        <v>8</v>
      </c>
      <c r="BE5" s="9"/>
      <c r="BF5" s="9"/>
      <c r="BG5" s="9"/>
      <c r="BH5" s="9"/>
      <c r="BI5" s="1">
        <f t="shared" si="8"/>
        <v>8</v>
      </c>
      <c r="BJ5" s="9"/>
      <c r="BK5" s="9"/>
      <c r="BL5" s="9"/>
      <c r="BM5" s="9"/>
      <c r="BN5" s="1">
        <f t="shared" si="9"/>
        <v>8</v>
      </c>
      <c r="BO5" s="9"/>
      <c r="BP5" s="9"/>
      <c r="BQ5" s="9"/>
      <c r="BR5" s="9"/>
      <c r="BS5" s="1">
        <f t="shared" si="10"/>
        <v>8</v>
      </c>
    </row>
    <row r="6" spans="1:71" s="170" customFormat="1" x14ac:dyDescent="0.25">
      <c r="A6" s="161"/>
      <c r="B6" s="168" t="s">
        <v>161</v>
      </c>
      <c r="C6" s="177">
        <v>5</v>
      </c>
      <c r="D6" s="177">
        <v>8437</v>
      </c>
      <c r="E6" s="177">
        <v>17</v>
      </c>
      <c r="F6" s="161">
        <f>IF(B6="MAL",E6,IF(E6&gt;=11,E6+variables!$B$1,11))</f>
        <v>18</v>
      </c>
      <c r="G6" s="164">
        <f t="shared" si="11"/>
        <v>0.94444444444444442</v>
      </c>
      <c r="H6" s="165">
        <v>14</v>
      </c>
      <c r="I6" s="165">
        <f t="shared" si="12"/>
        <v>14</v>
      </c>
      <c r="J6" s="166"/>
      <c r="K6" s="167">
        <v>2021</v>
      </c>
      <c r="L6" s="168">
        <v>2021</v>
      </c>
      <c r="M6" s="168"/>
      <c r="N6" s="168"/>
      <c r="O6" s="168"/>
      <c r="P6" s="169">
        <f t="shared" si="13"/>
        <v>14</v>
      </c>
      <c r="Q6" s="168"/>
      <c r="R6" s="168"/>
      <c r="S6" s="168"/>
      <c r="T6" s="168"/>
      <c r="U6" s="161">
        <f t="shared" si="0"/>
        <v>14</v>
      </c>
      <c r="V6" s="168"/>
      <c r="W6" s="168"/>
      <c r="X6" s="168"/>
      <c r="Y6" s="168"/>
      <c r="Z6" s="161">
        <f t="shared" si="1"/>
        <v>14</v>
      </c>
      <c r="AA6" s="168"/>
      <c r="AB6" s="168"/>
      <c r="AC6" s="168"/>
      <c r="AD6" s="168"/>
      <c r="AE6" s="161">
        <f t="shared" si="2"/>
        <v>14</v>
      </c>
      <c r="AF6" s="168"/>
      <c r="AG6" s="168"/>
      <c r="AH6" s="168"/>
      <c r="AI6" s="168"/>
      <c r="AJ6" s="161">
        <f t="shared" si="3"/>
        <v>14</v>
      </c>
      <c r="AK6" s="168"/>
      <c r="AL6" s="168"/>
      <c r="AM6" s="168">
        <v>3</v>
      </c>
      <c r="AN6" s="168"/>
      <c r="AO6" s="161">
        <f t="shared" si="4"/>
        <v>17</v>
      </c>
      <c r="AP6" s="168"/>
      <c r="AQ6" s="168"/>
      <c r="AR6" s="168"/>
      <c r="AS6" s="168"/>
      <c r="AT6" s="161">
        <f t="shared" si="5"/>
        <v>17</v>
      </c>
      <c r="AU6" s="168"/>
      <c r="AV6" s="168"/>
      <c r="AW6" s="168"/>
      <c r="AX6" s="168"/>
      <c r="AY6" s="161">
        <f t="shared" si="6"/>
        <v>17</v>
      </c>
      <c r="AZ6" s="168"/>
      <c r="BA6" s="168"/>
      <c r="BB6" s="168"/>
      <c r="BC6" s="168"/>
      <c r="BD6" s="161">
        <f t="shared" si="7"/>
        <v>17</v>
      </c>
      <c r="BE6" s="168"/>
      <c r="BF6" s="168"/>
      <c r="BG6" s="168"/>
      <c r="BH6" s="168"/>
      <c r="BI6" s="161">
        <f t="shared" si="8"/>
        <v>17</v>
      </c>
      <c r="BJ6" s="168"/>
      <c r="BK6" s="168"/>
      <c r="BL6" s="168"/>
      <c r="BM6" s="168"/>
      <c r="BN6" s="161">
        <f t="shared" si="9"/>
        <v>17</v>
      </c>
      <c r="BO6" s="168"/>
      <c r="BP6" s="168"/>
      <c r="BQ6" s="168"/>
      <c r="BR6" s="168"/>
      <c r="BS6" s="161">
        <f t="shared" si="10"/>
        <v>17</v>
      </c>
    </row>
    <row r="7" spans="1:71" x14ac:dyDescent="0.25">
      <c r="A7" s="1"/>
      <c r="B7" s="9" t="s">
        <v>179</v>
      </c>
      <c r="C7" s="24">
        <v>9</v>
      </c>
      <c r="D7" s="24">
        <v>3438</v>
      </c>
      <c r="E7" s="24">
        <v>11</v>
      </c>
      <c r="F7" s="1">
        <f>IF(B7="MAL",E7,IF(E7&gt;=11,E7+variables!$B$1,11))</f>
        <v>12</v>
      </c>
      <c r="G7" s="5">
        <f t="shared" si="11"/>
        <v>0.91666666666666663</v>
      </c>
      <c r="H7" s="84">
        <v>11</v>
      </c>
      <c r="I7" s="84">
        <f t="shared" si="12"/>
        <v>11</v>
      </c>
      <c r="J7" s="89"/>
      <c r="K7" s="8">
        <v>2021</v>
      </c>
      <c r="L7" s="9">
        <v>2021</v>
      </c>
      <c r="M7" s="9"/>
      <c r="N7" s="9"/>
      <c r="O7" s="9"/>
      <c r="P7" s="79">
        <f t="shared" si="13"/>
        <v>11</v>
      </c>
      <c r="Q7" s="9"/>
      <c r="R7" s="9"/>
      <c r="S7" s="9"/>
      <c r="T7" s="9"/>
      <c r="U7" s="1">
        <f t="shared" si="0"/>
        <v>11</v>
      </c>
      <c r="V7" s="9"/>
      <c r="W7" s="9"/>
      <c r="X7" s="9"/>
      <c r="Y7" s="9"/>
      <c r="Z7" s="1">
        <f t="shared" si="1"/>
        <v>11</v>
      </c>
      <c r="AA7" s="9"/>
      <c r="AB7" s="9"/>
      <c r="AC7" s="9"/>
      <c r="AD7" s="9"/>
      <c r="AE7" s="1">
        <f t="shared" si="2"/>
        <v>11</v>
      </c>
      <c r="AF7" s="9"/>
      <c r="AG7" s="9"/>
      <c r="AH7" s="9"/>
      <c r="AI7" s="9"/>
      <c r="AJ7" s="1">
        <f t="shared" si="3"/>
        <v>11</v>
      </c>
      <c r="AK7" s="9"/>
      <c r="AL7" s="9"/>
      <c r="AM7" s="9"/>
      <c r="AN7" s="9"/>
      <c r="AO7" s="1">
        <f t="shared" si="4"/>
        <v>11</v>
      </c>
      <c r="AP7" s="9"/>
      <c r="AQ7" s="9"/>
      <c r="AR7" s="9"/>
      <c r="AS7" s="9"/>
      <c r="AT7" s="1">
        <f t="shared" si="5"/>
        <v>11</v>
      </c>
      <c r="AU7" s="9"/>
      <c r="AV7" s="9"/>
      <c r="AW7" s="9"/>
      <c r="AX7" s="9"/>
      <c r="AY7" s="1">
        <f t="shared" si="6"/>
        <v>11</v>
      </c>
      <c r="AZ7" s="9"/>
      <c r="BA7" s="9"/>
      <c r="BB7" s="9"/>
      <c r="BC7" s="9"/>
      <c r="BD7" s="1">
        <f t="shared" si="7"/>
        <v>11</v>
      </c>
      <c r="BE7" s="9"/>
      <c r="BF7" s="9"/>
      <c r="BG7" s="9"/>
      <c r="BH7" s="9"/>
      <c r="BI7" s="1">
        <f t="shared" si="8"/>
        <v>11</v>
      </c>
      <c r="BJ7" s="9"/>
      <c r="BK7" s="9"/>
      <c r="BL7" s="9"/>
      <c r="BM7" s="9"/>
      <c r="BN7" s="1">
        <f t="shared" si="9"/>
        <v>11</v>
      </c>
      <c r="BO7" s="9"/>
      <c r="BP7" s="9"/>
      <c r="BQ7" s="9"/>
      <c r="BR7" s="9"/>
      <c r="BS7" s="1">
        <f t="shared" si="10"/>
        <v>11</v>
      </c>
    </row>
    <row r="8" spans="1:71" s="110" customFormat="1" x14ac:dyDescent="0.25">
      <c r="A8" s="106"/>
      <c r="B8" s="109" t="s">
        <v>93</v>
      </c>
      <c r="C8" s="150">
        <v>16</v>
      </c>
      <c r="D8" s="150">
        <v>2489</v>
      </c>
      <c r="E8" s="150">
        <v>66</v>
      </c>
      <c r="F8" s="106">
        <f>IF(B8="MAL",E8,IF(E8&gt;=11,E8+variables!$B$1,11))</f>
        <v>67</v>
      </c>
      <c r="G8" s="113">
        <f t="shared" si="11"/>
        <v>0.92537313432835822</v>
      </c>
      <c r="H8" s="114">
        <v>51</v>
      </c>
      <c r="I8" s="114">
        <f t="shared" si="12"/>
        <v>51</v>
      </c>
      <c r="J8" s="115"/>
      <c r="K8" s="116">
        <v>2021</v>
      </c>
      <c r="L8" s="109">
        <v>2021</v>
      </c>
      <c r="M8" s="109"/>
      <c r="N8" s="109"/>
      <c r="O8" s="109"/>
      <c r="P8" s="108">
        <f t="shared" si="13"/>
        <v>51</v>
      </c>
      <c r="Q8" s="109"/>
      <c r="R8" s="109"/>
      <c r="S8" s="109"/>
      <c r="T8" s="109">
        <v>11</v>
      </c>
      <c r="U8" s="106">
        <f t="shared" si="0"/>
        <v>62</v>
      </c>
      <c r="V8" s="109"/>
      <c r="W8" s="109"/>
      <c r="X8" s="109"/>
      <c r="Y8" s="109"/>
      <c r="Z8" s="106">
        <f t="shared" si="1"/>
        <v>62</v>
      </c>
      <c r="AA8" s="109"/>
      <c r="AB8" s="109"/>
      <c r="AC8" s="109"/>
      <c r="AD8" s="109"/>
      <c r="AE8" s="106">
        <f t="shared" si="2"/>
        <v>62</v>
      </c>
      <c r="AF8" s="109"/>
      <c r="AG8" s="109"/>
      <c r="AH8" s="109"/>
      <c r="AI8" s="109"/>
      <c r="AJ8" s="106">
        <f t="shared" si="3"/>
        <v>62</v>
      </c>
      <c r="AK8" s="109"/>
      <c r="AL8" s="109"/>
      <c r="AM8" s="109"/>
      <c r="AN8" s="109"/>
      <c r="AO8" s="106">
        <f t="shared" si="4"/>
        <v>62</v>
      </c>
      <c r="AP8" s="109"/>
      <c r="AQ8" s="109"/>
      <c r="AR8" s="109"/>
      <c r="AS8" s="109"/>
      <c r="AT8" s="106">
        <f t="shared" si="5"/>
        <v>62</v>
      </c>
      <c r="AU8" s="109"/>
      <c r="AV8" s="109"/>
      <c r="AW8" s="109"/>
      <c r="AX8" s="109"/>
      <c r="AY8" s="106">
        <f t="shared" si="6"/>
        <v>62</v>
      </c>
      <c r="AZ8" s="109"/>
      <c r="BA8" s="109"/>
      <c r="BB8" s="109"/>
      <c r="BC8" s="109"/>
      <c r="BD8" s="106">
        <f t="shared" si="7"/>
        <v>62</v>
      </c>
      <c r="BE8" s="109"/>
      <c r="BF8" s="109"/>
      <c r="BG8" s="109"/>
      <c r="BH8" s="109"/>
      <c r="BI8" s="106">
        <f t="shared" si="8"/>
        <v>62</v>
      </c>
      <c r="BJ8" s="109"/>
      <c r="BK8" s="109"/>
      <c r="BL8" s="109"/>
      <c r="BM8" s="109"/>
      <c r="BN8" s="106">
        <f t="shared" si="9"/>
        <v>62</v>
      </c>
      <c r="BO8" s="109"/>
      <c r="BP8" s="109"/>
      <c r="BQ8" s="109"/>
      <c r="BR8" s="109"/>
      <c r="BS8" s="106">
        <f t="shared" si="10"/>
        <v>62</v>
      </c>
    </row>
    <row r="9" spans="1:71" s="237" customFormat="1" x14ac:dyDescent="0.25">
      <c r="A9" s="232"/>
      <c r="B9" s="235" t="s">
        <v>140</v>
      </c>
      <c r="C9" s="233">
        <v>18</v>
      </c>
      <c r="D9" s="233">
        <v>1031</v>
      </c>
      <c r="E9" s="233">
        <v>15</v>
      </c>
      <c r="F9" s="232">
        <f>IF(B9="MAL",E9,IF(E9&gt;=11,E9+variables!$B$1,11))</f>
        <v>16</v>
      </c>
      <c r="G9" s="250">
        <f t="shared" si="11"/>
        <v>1</v>
      </c>
      <c r="H9" s="251">
        <v>11</v>
      </c>
      <c r="I9" s="251">
        <f t="shared" si="12"/>
        <v>11</v>
      </c>
      <c r="J9" s="252"/>
      <c r="K9" s="253">
        <v>2021</v>
      </c>
      <c r="L9" s="235">
        <v>2021</v>
      </c>
      <c r="M9" s="235"/>
      <c r="N9" s="235"/>
      <c r="O9" s="235"/>
      <c r="P9" s="236">
        <f t="shared" si="13"/>
        <v>11</v>
      </c>
      <c r="Q9" s="235"/>
      <c r="R9" s="235"/>
      <c r="S9" s="235"/>
      <c r="T9" s="235"/>
      <c r="U9" s="232">
        <f t="shared" si="0"/>
        <v>11</v>
      </c>
      <c r="V9" s="235"/>
      <c r="W9" s="235"/>
      <c r="X9" s="235"/>
      <c r="Y9" s="235"/>
      <c r="Z9" s="232">
        <f t="shared" si="1"/>
        <v>11</v>
      </c>
      <c r="AA9" s="235"/>
      <c r="AB9" s="235"/>
      <c r="AC9" s="235"/>
      <c r="AD9" s="235"/>
      <c r="AE9" s="232">
        <f t="shared" si="2"/>
        <v>11</v>
      </c>
      <c r="AF9" s="235"/>
      <c r="AG9" s="235"/>
      <c r="AH9" s="235">
        <v>5</v>
      </c>
      <c r="AI9" s="235"/>
      <c r="AJ9" s="232">
        <f t="shared" si="3"/>
        <v>16</v>
      </c>
      <c r="AK9" s="235"/>
      <c r="AL9" s="235"/>
      <c r="AM9" s="235"/>
      <c r="AN9" s="235"/>
      <c r="AO9" s="232">
        <f t="shared" si="4"/>
        <v>16</v>
      </c>
      <c r="AP9" s="235"/>
      <c r="AQ9" s="235"/>
      <c r="AR9" s="235"/>
      <c r="AS9" s="235"/>
      <c r="AT9" s="232">
        <f t="shared" si="5"/>
        <v>16</v>
      </c>
      <c r="AU9" s="235"/>
      <c r="AV9" s="235"/>
      <c r="AW9" s="235"/>
      <c r="AX9" s="235"/>
      <c r="AY9" s="232">
        <f t="shared" si="6"/>
        <v>16</v>
      </c>
      <c r="AZ9" s="235"/>
      <c r="BA9" s="235"/>
      <c r="BB9" s="235"/>
      <c r="BC9" s="235"/>
      <c r="BD9" s="232">
        <f t="shared" si="7"/>
        <v>16</v>
      </c>
      <c r="BE9" s="235"/>
      <c r="BF9" s="235"/>
      <c r="BG9" s="235"/>
      <c r="BH9" s="235"/>
      <c r="BI9" s="232">
        <f t="shared" si="8"/>
        <v>16</v>
      </c>
      <c r="BJ9" s="235"/>
      <c r="BK9" s="235"/>
      <c r="BL9" s="235"/>
      <c r="BM9" s="235"/>
      <c r="BN9" s="232">
        <f t="shared" si="9"/>
        <v>16</v>
      </c>
      <c r="BO9" s="235"/>
      <c r="BP9" s="235"/>
      <c r="BQ9" s="235"/>
      <c r="BR9" s="235"/>
      <c r="BS9" s="232">
        <f t="shared" si="10"/>
        <v>16</v>
      </c>
    </row>
    <row r="10" spans="1:71" x14ac:dyDescent="0.25">
      <c r="A10" s="1"/>
      <c r="B10" s="9" t="s">
        <v>88</v>
      </c>
      <c r="C10" s="24">
        <v>24</v>
      </c>
      <c r="D10" s="24">
        <v>8487</v>
      </c>
      <c r="E10" s="24">
        <v>26</v>
      </c>
      <c r="F10" s="1">
        <f>IF(B10="MAL",E10,IF(E10&gt;=11,E10+variables!$B$1,11))</f>
        <v>27</v>
      </c>
      <c r="G10" s="5">
        <f t="shared" si="11"/>
        <v>0.88888888888888884</v>
      </c>
      <c r="H10" s="84">
        <v>24</v>
      </c>
      <c r="I10" s="84">
        <f t="shared" si="12"/>
        <v>24</v>
      </c>
      <c r="J10" s="89"/>
      <c r="K10" s="8">
        <v>2021</v>
      </c>
      <c r="L10" s="9">
        <v>2021</v>
      </c>
      <c r="M10" s="9"/>
      <c r="N10" s="9"/>
      <c r="O10" s="9"/>
      <c r="P10" s="79">
        <f t="shared" si="13"/>
        <v>24</v>
      </c>
      <c r="Q10" s="9"/>
      <c r="R10" s="9"/>
      <c r="S10" s="9"/>
      <c r="T10" s="9"/>
      <c r="U10" s="1">
        <f t="shared" si="0"/>
        <v>24</v>
      </c>
      <c r="V10" s="9"/>
      <c r="W10" s="9"/>
      <c r="X10" s="9"/>
      <c r="Y10" s="9"/>
      <c r="Z10" s="1">
        <f t="shared" si="1"/>
        <v>24</v>
      </c>
      <c r="AA10" s="9"/>
      <c r="AB10" s="9"/>
      <c r="AC10" s="9"/>
      <c r="AD10" s="9"/>
      <c r="AE10" s="1">
        <f t="shared" si="2"/>
        <v>24</v>
      </c>
      <c r="AF10" s="9"/>
      <c r="AG10" s="9"/>
      <c r="AH10" s="9"/>
      <c r="AI10" s="9"/>
      <c r="AJ10" s="1">
        <f>SUM(AE10:AI10)</f>
        <v>24</v>
      </c>
      <c r="AK10" s="9"/>
      <c r="AL10" s="9"/>
      <c r="AM10" s="9"/>
      <c r="AN10" s="9"/>
      <c r="AO10" s="1">
        <f t="shared" si="4"/>
        <v>24</v>
      </c>
      <c r="AP10" s="9"/>
      <c r="AQ10" s="9"/>
      <c r="AR10" s="9"/>
      <c r="AS10" s="9"/>
      <c r="AT10" s="1">
        <f t="shared" si="5"/>
        <v>24</v>
      </c>
      <c r="AU10" s="9"/>
      <c r="AV10" s="9"/>
      <c r="AW10" s="9"/>
      <c r="AX10" s="9"/>
      <c r="AY10" s="1">
        <f t="shared" si="6"/>
        <v>24</v>
      </c>
      <c r="AZ10" s="9"/>
      <c r="BA10" s="9"/>
      <c r="BB10" s="9"/>
      <c r="BC10" s="9"/>
      <c r="BD10" s="1">
        <f t="shared" si="7"/>
        <v>24</v>
      </c>
      <c r="BE10" s="9"/>
      <c r="BF10" s="9"/>
      <c r="BG10" s="9"/>
      <c r="BH10" s="9"/>
      <c r="BI10" s="1">
        <f t="shared" si="8"/>
        <v>24</v>
      </c>
      <c r="BJ10" s="9"/>
      <c r="BK10" s="9"/>
      <c r="BL10" s="9"/>
      <c r="BM10" s="9"/>
      <c r="BN10" s="1">
        <f t="shared" si="9"/>
        <v>24</v>
      </c>
      <c r="BO10" s="9"/>
      <c r="BP10" s="9"/>
      <c r="BQ10" s="9"/>
      <c r="BR10" s="9"/>
      <c r="BS10" s="1">
        <f t="shared" si="10"/>
        <v>24</v>
      </c>
    </row>
    <row r="11" spans="1:71" s="185" customFormat="1" x14ac:dyDescent="0.25">
      <c r="A11" s="180"/>
      <c r="B11" s="183" t="s">
        <v>203</v>
      </c>
      <c r="C11" s="192">
        <v>25</v>
      </c>
      <c r="D11" s="192">
        <v>1863</v>
      </c>
      <c r="E11" s="192">
        <v>16</v>
      </c>
      <c r="F11" s="180">
        <f>IF(B11="MAL",E11,IF(E11&gt;=11,E11+variables!$B$1,11))</f>
        <v>17</v>
      </c>
      <c r="G11" s="193">
        <f t="shared" si="11"/>
        <v>0.94117647058823528</v>
      </c>
      <c r="H11" s="181">
        <v>13</v>
      </c>
      <c r="I11" s="181">
        <f t="shared" si="12"/>
        <v>13</v>
      </c>
      <c r="J11" s="194"/>
      <c r="K11" s="184">
        <v>2021</v>
      </c>
      <c r="L11" s="183">
        <v>2021</v>
      </c>
      <c r="M11" s="183"/>
      <c r="N11" s="183"/>
      <c r="O11" s="183">
        <v>3</v>
      </c>
      <c r="P11" s="182">
        <f t="shared" si="13"/>
        <v>16</v>
      </c>
      <c r="Q11" s="183"/>
      <c r="R11" s="183"/>
      <c r="S11" s="183"/>
      <c r="T11" s="183"/>
      <c r="U11" s="180">
        <f t="shared" si="0"/>
        <v>16</v>
      </c>
      <c r="V11" s="183"/>
      <c r="W11" s="183"/>
      <c r="X11" s="183"/>
      <c r="Y11" s="183"/>
      <c r="Z11" s="180">
        <f t="shared" si="1"/>
        <v>16</v>
      </c>
      <c r="AA11" s="183"/>
      <c r="AB11" s="183"/>
      <c r="AC11" s="183"/>
      <c r="AD11" s="183"/>
      <c r="AE11" s="180">
        <f t="shared" si="2"/>
        <v>16</v>
      </c>
      <c r="AF11" s="183"/>
      <c r="AG11" s="183"/>
      <c r="AH11" s="183"/>
      <c r="AI11" s="183"/>
      <c r="AJ11" s="180">
        <f t="shared" si="3"/>
        <v>16</v>
      </c>
      <c r="AK11" s="183"/>
      <c r="AL11" s="183"/>
      <c r="AM11" s="183"/>
      <c r="AN11" s="183"/>
      <c r="AO11" s="180">
        <f t="shared" si="4"/>
        <v>16</v>
      </c>
      <c r="AP11" s="183"/>
      <c r="AQ11" s="183"/>
      <c r="AR11" s="183"/>
      <c r="AS11" s="183"/>
      <c r="AT11" s="180">
        <f t="shared" si="5"/>
        <v>16</v>
      </c>
      <c r="AU11" s="183"/>
      <c r="AV11" s="183"/>
      <c r="AW11" s="183"/>
      <c r="AX11" s="183"/>
      <c r="AY11" s="180">
        <f t="shared" si="6"/>
        <v>16</v>
      </c>
      <c r="AZ11" s="183"/>
      <c r="BA11" s="183"/>
      <c r="BB11" s="183"/>
      <c r="BC11" s="183"/>
      <c r="BD11" s="180">
        <f t="shared" si="7"/>
        <v>16</v>
      </c>
      <c r="BE11" s="183"/>
      <c r="BF11" s="183"/>
      <c r="BG11" s="183"/>
      <c r="BH11" s="183"/>
      <c r="BI11" s="180">
        <f t="shared" si="8"/>
        <v>16</v>
      </c>
      <c r="BJ11" s="183"/>
      <c r="BK11" s="183"/>
      <c r="BL11" s="183"/>
      <c r="BM11" s="183"/>
      <c r="BN11" s="180">
        <f t="shared" si="9"/>
        <v>16</v>
      </c>
      <c r="BO11" s="183"/>
      <c r="BP11" s="183"/>
      <c r="BQ11" s="183"/>
      <c r="BR11" s="183"/>
      <c r="BS11" s="180">
        <f t="shared" si="10"/>
        <v>16</v>
      </c>
    </row>
    <row r="12" spans="1:71" x14ac:dyDescent="0.25">
      <c r="A12" s="1"/>
      <c r="B12" s="9" t="s">
        <v>79</v>
      </c>
      <c r="C12" s="24">
        <v>28</v>
      </c>
      <c r="D12" s="24">
        <v>3214</v>
      </c>
      <c r="E12" s="24">
        <v>11</v>
      </c>
      <c r="F12" s="1">
        <f>IF(B12="MAL",E12,IF(E12&gt;=11,E12+variables!$B$1,11))</f>
        <v>12</v>
      </c>
      <c r="G12" s="5">
        <f t="shared" si="11"/>
        <v>0.91666666666666663</v>
      </c>
      <c r="H12" s="84">
        <v>5</v>
      </c>
      <c r="I12" s="84">
        <f t="shared" si="12"/>
        <v>5</v>
      </c>
      <c r="J12" s="89"/>
      <c r="K12" s="8">
        <v>2021</v>
      </c>
      <c r="L12" s="9">
        <v>2021</v>
      </c>
      <c r="M12" s="9"/>
      <c r="N12" s="9"/>
      <c r="O12" s="9"/>
      <c r="P12" s="79">
        <f t="shared" si="13"/>
        <v>5</v>
      </c>
      <c r="Q12" s="9"/>
      <c r="R12" s="9"/>
      <c r="S12" s="9"/>
      <c r="T12" s="9"/>
      <c r="U12" s="1">
        <f t="shared" si="0"/>
        <v>5</v>
      </c>
      <c r="V12" s="9"/>
      <c r="W12" s="9"/>
      <c r="X12" s="9"/>
      <c r="Y12" s="9"/>
      <c r="Z12" s="1">
        <f t="shared" si="1"/>
        <v>5</v>
      </c>
      <c r="AA12" s="9"/>
      <c r="AB12" s="9"/>
      <c r="AC12" s="9"/>
      <c r="AD12" s="9"/>
      <c r="AE12" s="1">
        <f t="shared" si="2"/>
        <v>5</v>
      </c>
      <c r="AF12" s="9"/>
      <c r="AG12" s="9"/>
      <c r="AH12" s="9"/>
      <c r="AI12" s="9"/>
      <c r="AJ12" s="1">
        <f t="shared" si="3"/>
        <v>5</v>
      </c>
      <c r="AK12" s="9"/>
      <c r="AL12" s="9"/>
      <c r="AM12" s="9"/>
      <c r="AN12" s="9"/>
      <c r="AO12" s="1">
        <f t="shared" si="4"/>
        <v>5</v>
      </c>
      <c r="AP12" s="9"/>
      <c r="AQ12" s="9"/>
      <c r="AR12" s="9">
        <v>6</v>
      </c>
      <c r="AS12" s="9"/>
      <c r="AT12" s="1">
        <f t="shared" si="5"/>
        <v>11</v>
      </c>
      <c r="AU12" s="9"/>
      <c r="AV12" s="9"/>
      <c r="AW12" s="9"/>
      <c r="AX12" s="9"/>
      <c r="AY12" s="1">
        <f t="shared" si="6"/>
        <v>11</v>
      </c>
      <c r="AZ12" s="9"/>
      <c r="BA12" s="9"/>
      <c r="BB12" s="9"/>
      <c r="BC12" s="9"/>
      <c r="BD12" s="1">
        <f t="shared" si="7"/>
        <v>11</v>
      </c>
      <c r="BE12" s="9"/>
      <c r="BF12" s="9"/>
      <c r="BG12" s="9"/>
      <c r="BH12" s="9"/>
      <c r="BI12" s="1">
        <f t="shared" si="8"/>
        <v>11</v>
      </c>
      <c r="BJ12" s="9"/>
      <c r="BK12" s="9"/>
      <c r="BL12" s="9"/>
      <c r="BM12" s="9"/>
      <c r="BN12" s="1">
        <f t="shared" si="9"/>
        <v>11</v>
      </c>
      <c r="BO12" s="9"/>
      <c r="BP12" s="9"/>
      <c r="BQ12" s="9"/>
      <c r="BR12" s="9"/>
      <c r="BS12" s="1">
        <f t="shared" si="10"/>
        <v>11</v>
      </c>
    </row>
    <row r="13" spans="1:71" s="110" customFormat="1" x14ac:dyDescent="0.25">
      <c r="A13" s="106"/>
      <c r="B13" s="109" t="s">
        <v>394</v>
      </c>
      <c r="C13" s="150">
        <v>45</v>
      </c>
      <c r="D13" s="150">
        <v>9871</v>
      </c>
      <c r="E13" s="150">
        <v>34</v>
      </c>
      <c r="F13" s="106">
        <f>IF(B13="MAL",E13,IF(E13&gt;=11,E13+variables!$B$1,11))</f>
        <v>35</v>
      </c>
      <c r="G13" s="113">
        <f t="shared" si="11"/>
        <v>0.88571428571428568</v>
      </c>
      <c r="H13" s="114">
        <v>21</v>
      </c>
      <c r="I13" s="114">
        <f t="shared" si="12"/>
        <v>21</v>
      </c>
      <c r="J13" s="115"/>
      <c r="K13" s="116">
        <v>2021</v>
      </c>
      <c r="L13" s="109">
        <v>2021</v>
      </c>
      <c r="M13" s="109">
        <v>1</v>
      </c>
      <c r="N13" s="109"/>
      <c r="O13" s="109">
        <v>2</v>
      </c>
      <c r="P13" s="108">
        <f t="shared" si="13"/>
        <v>24</v>
      </c>
      <c r="Q13" s="109"/>
      <c r="R13" s="109"/>
      <c r="S13" s="109"/>
      <c r="T13" s="109"/>
      <c r="U13" s="106">
        <f t="shared" si="0"/>
        <v>24</v>
      </c>
      <c r="V13" s="109"/>
      <c r="W13" s="109"/>
      <c r="X13" s="109"/>
      <c r="Y13" s="109"/>
      <c r="Z13" s="106">
        <f t="shared" si="1"/>
        <v>24</v>
      </c>
      <c r="AA13" s="109"/>
      <c r="AB13" s="109"/>
      <c r="AC13" s="109"/>
      <c r="AD13" s="109"/>
      <c r="AE13" s="106">
        <f t="shared" si="2"/>
        <v>24</v>
      </c>
      <c r="AF13" s="109"/>
      <c r="AG13" s="109">
        <v>1</v>
      </c>
      <c r="AH13" s="109">
        <v>1</v>
      </c>
      <c r="AI13" s="109"/>
      <c r="AJ13" s="106">
        <f t="shared" si="3"/>
        <v>26</v>
      </c>
      <c r="AK13" s="109"/>
      <c r="AL13" s="109"/>
      <c r="AM13" s="109"/>
      <c r="AN13" s="109"/>
      <c r="AO13" s="106">
        <f t="shared" si="4"/>
        <v>26</v>
      </c>
      <c r="AP13" s="109"/>
      <c r="AQ13" s="109"/>
      <c r="AR13" s="109">
        <v>5</v>
      </c>
      <c r="AS13" s="109"/>
      <c r="AT13" s="106">
        <f t="shared" si="5"/>
        <v>31</v>
      </c>
      <c r="AU13" s="109"/>
      <c r="AV13" s="109"/>
      <c r="AW13" s="109"/>
      <c r="AX13" s="109"/>
      <c r="AY13" s="106">
        <f t="shared" si="6"/>
        <v>31</v>
      </c>
      <c r="AZ13" s="109"/>
      <c r="BA13" s="109"/>
      <c r="BB13" s="109"/>
      <c r="BC13" s="109"/>
      <c r="BD13" s="106">
        <f t="shared" si="7"/>
        <v>31</v>
      </c>
      <c r="BE13" s="109"/>
      <c r="BF13" s="109"/>
      <c r="BG13" s="109"/>
      <c r="BH13" s="109"/>
      <c r="BI13" s="106">
        <f t="shared" si="8"/>
        <v>31</v>
      </c>
      <c r="BJ13" s="109"/>
      <c r="BK13" s="109"/>
      <c r="BL13" s="109"/>
      <c r="BM13" s="109"/>
      <c r="BN13" s="106">
        <f t="shared" si="9"/>
        <v>31</v>
      </c>
      <c r="BO13" s="109"/>
      <c r="BP13" s="109"/>
      <c r="BQ13" s="109"/>
      <c r="BR13" s="109"/>
      <c r="BS13" s="106">
        <f t="shared" si="10"/>
        <v>31</v>
      </c>
    </row>
    <row r="14" spans="1:71" s="110" customFormat="1" x14ac:dyDescent="0.25">
      <c r="A14" s="106"/>
      <c r="B14" s="151" t="s">
        <v>319</v>
      </c>
      <c r="C14" s="150">
        <v>54</v>
      </c>
      <c r="D14" s="150">
        <v>387</v>
      </c>
      <c r="E14" s="150">
        <v>13</v>
      </c>
      <c r="F14" s="106">
        <f>IF(B14="MAL",E14,IF(E14&gt;=11,E14+variables!$B$1,11))</f>
        <v>14</v>
      </c>
      <c r="G14" s="113">
        <f t="shared" si="11"/>
        <v>0.7857142857142857</v>
      </c>
      <c r="H14" s="114">
        <v>11</v>
      </c>
      <c r="I14" s="114">
        <f t="shared" si="12"/>
        <v>11</v>
      </c>
      <c r="J14" s="115"/>
      <c r="K14" s="116">
        <v>2021</v>
      </c>
      <c r="L14" s="109">
        <v>2021</v>
      </c>
      <c r="M14" s="109"/>
      <c r="N14" s="109"/>
      <c r="O14" s="109"/>
      <c r="P14" s="108">
        <f t="shared" si="13"/>
        <v>11</v>
      </c>
      <c r="Q14" s="109"/>
      <c r="R14" s="109"/>
      <c r="S14" s="109"/>
      <c r="T14" s="109"/>
      <c r="U14" s="106">
        <f t="shared" si="0"/>
        <v>11</v>
      </c>
      <c r="V14" s="109"/>
      <c r="W14" s="109"/>
      <c r="X14" s="109"/>
      <c r="Y14" s="109"/>
      <c r="Z14" s="106">
        <f t="shared" si="1"/>
        <v>11</v>
      </c>
      <c r="AA14" s="109"/>
      <c r="AB14" s="109"/>
      <c r="AC14" s="109"/>
      <c r="AD14" s="109"/>
      <c r="AE14" s="106">
        <f t="shared" si="2"/>
        <v>11</v>
      </c>
      <c r="AF14" s="109"/>
      <c r="AG14" s="109"/>
      <c r="AH14" s="109"/>
      <c r="AI14" s="109"/>
      <c r="AJ14" s="106">
        <f t="shared" si="3"/>
        <v>11</v>
      </c>
      <c r="AK14" s="109"/>
      <c r="AL14" s="109"/>
      <c r="AM14" s="109"/>
      <c r="AN14" s="109"/>
      <c r="AO14" s="106">
        <f t="shared" si="4"/>
        <v>11</v>
      </c>
      <c r="AP14" s="109"/>
      <c r="AQ14" s="109"/>
      <c r="AR14" s="109"/>
      <c r="AS14" s="109"/>
      <c r="AT14" s="106">
        <f t="shared" si="5"/>
        <v>11</v>
      </c>
      <c r="AU14" s="109"/>
      <c r="AV14" s="109"/>
      <c r="AW14" s="109"/>
      <c r="AX14" s="109"/>
      <c r="AY14" s="106">
        <f t="shared" si="6"/>
        <v>11</v>
      </c>
      <c r="AZ14" s="109"/>
      <c r="BA14" s="109"/>
      <c r="BB14" s="109"/>
      <c r="BC14" s="109"/>
      <c r="BD14" s="106">
        <f t="shared" si="7"/>
        <v>11</v>
      </c>
      <c r="BE14" s="109"/>
      <c r="BF14" s="109"/>
      <c r="BG14" s="109"/>
      <c r="BH14" s="109"/>
      <c r="BI14" s="106">
        <f t="shared" si="8"/>
        <v>11</v>
      </c>
      <c r="BJ14" s="109"/>
      <c r="BK14" s="109"/>
      <c r="BL14" s="109"/>
      <c r="BM14" s="109"/>
      <c r="BN14" s="106">
        <f t="shared" si="9"/>
        <v>11</v>
      </c>
      <c r="BO14" s="109"/>
      <c r="BP14" s="109"/>
      <c r="BQ14" s="109"/>
      <c r="BR14" s="109"/>
      <c r="BS14" s="106">
        <f t="shared" si="10"/>
        <v>11</v>
      </c>
    </row>
    <row r="15" spans="1:71" s="170" customFormat="1" x14ac:dyDescent="0.25">
      <c r="A15" s="161"/>
      <c r="B15" s="168" t="s">
        <v>250</v>
      </c>
      <c r="C15" s="177">
        <v>68</v>
      </c>
      <c r="D15" s="177">
        <v>6846</v>
      </c>
      <c r="E15" s="177">
        <v>15</v>
      </c>
      <c r="F15" s="161">
        <f>IF(B15="MAL",E15,IF(E15&gt;=11,E15+variables!$B$1,11))</f>
        <v>16</v>
      </c>
      <c r="G15" s="164">
        <f t="shared" si="11"/>
        <v>0.875</v>
      </c>
      <c r="H15" s="165">
        <v>13</v>
      </c>
      <c r="I15" s="165">
        <f t="shared" si="12"/>
        <v>13</v>
      </c>
      <c r="J15" s="166"/>
      <c r="K15" s="167">
        <v>2021</v>
      </c>
      <c r="L15" s="168">
        <v>2021</v>
      </c>
      <c r="M15" s="168"/>
      <c r="N15" s="168"/>
      <c r="O15" s="168"/>
      <c r="P15" s="169">
        <f t="shared" si="13"/>
        <v>13</v>
      </c>
      <c r="Q15" s="168"/>
      <c r="R15" s="168"/>
      <c r="S15" s="168"/>
      <c r="T15" s="168"/>
      <c r="U15" s="161">
        <f t="shared" si="0"/>
        <v>13</v>
      </c>
      <c r="V15" s="168"/>
      <c r="W15" s="168"/>
      <c r="X15" s="168"/>
      <c r="Y15" s="168"/>
      <c r="Z15" s="161">
        <f t="shared" si="1"/>
        <v>13</v>
      </c>
      <c r="AA15" s="168"/>
      <c r="AB15" s="168"/>
      <c r="AC15" s="168">
        <v>1</v>
      </c>
      <c r="AD15" s="168"/>
      <c r="AE15" s="161">
        <f t="shared" si="2"/>
        <v>14</v>
      </c>
      <c r="AF15" s="168"/>
      <c r="AG15" s="168"/>
      <c r="AH15" s="168"/>
      <c r="AI15" s="168"/>
      <c r="AJ15" s="161">
        <f t="shared" si="3"/>
        <v>14</v>
      </c>
      <c r="AK15" s="168"/>
      <c r="AL15" s="168"/>
      <c r="AM15" s="168"/>
      <c r="AN15" s="168"/>
      <c r="AO15" s="161">
        <f t="shared" si="4"/>
        <v>14</v>
      </c>
      <c r="AP15" s="168"/>
      <c r="AQ15" s="168"/>
      <c r="AR15" s="168"/>
      <c r="AS15" s="168"/>
      <c r="AT15" s="161">
        <f t="shared" si="5"/>
        <v>14</v>
      </c>
      <c r="AU15" s="168"/>
      <c r="AV15" s="168"/>
      <c r="AW15" s="168"/>
      <c r="AX15" s="168"/>
      <c r="AY15" s="161">
        <f t="shared" si="6"/>
        <v>14</v>
      </c>
      <c r="AZ15" s="168"/>
      <c r="BA15" s="168"/>
      <c r="BB15" s="168"/>
      <c r="BC15" s="168"/>
      <c r="BD15" s="161">
        <f t="shared" si="7"/>
        <v>14</v>
      </c>
      <c r="BE15" s="168"/>
      <c r="BF15" s="168"/>
      <c r="BG15" s="168"/>
      <c r="BH15" s="168"/>
      <c r="BI15" s="161">
        <f t="shared" si="8"/>
        <v>14</v>
      </c>
      <c r="BJ15" s="168"/>
      <c r="BK15" s="168"/>
      <c r="BL15" s="168"/>
      <c r="BM15" s="168"/>
      <c r="BN15" s="161">
        <f t="shared" si="9"/>
        <v>14</v>
      </c>
      <c r="BO15" s="168"/>
      <c r="BP15" s="168"/>
      <c r="BQ15" s="168"/>
      <c r="BR15" s="168"/>
      <c r="BS15" s="161">
        <f t="shared" si="10"/>
        <v>14</v>
      </c>
    </row>
    <row r="16" spans="1:71" s="110" customFormat="1" x14ac:dyDescent="0.25">
      <c r="A16" s="106"/>
      <c r="B16" s="109" t="s">
        <v>260</v>
      </c>
      <c r="C16" s="150">
        <v>83</v>
      </c>
      <c r="D16" s="150">
        <v>3283</v>
      </c>
      <c r="E16" s="150">
        <v>24</v>
      </c>
      <c r="F16" s="106">
        <f>IF(B16="MAL",E16,IF(E16&gt;=11,E16+variables!$B$1,11))</f>
        <v>25</v>
      </c>
      <c r="G16" s="113">
        <f t="shared" si="11"/>
        <v>0.96</v>
      </c>
      <c r="H16" s="114">
        <v>14</v>
      </c>
      <c r="I16" s="114">
        <f t="shared" si="12"/>
        <v>14</v>
      </c>
      <c r="J16" s="115"/>
      <c r="K16" s="116">
        <v>2021</v>
      </c>
      <c r="L16" s="109">
        <v>2021</v>
      </c>
      <c r="M16" s="109"/>
      <c r="N16" s="109"/>
      <c r="O16" s="109"/>
      <c r="P16" s="108">
        <f t="shared" si="13"/>
        <v>14</v>
      </c>
      <c r="Q16" s="109"/>
      <c r="R16" s="109"/>
      <c r="S16" s="109"/>
      <c r="T16" s="109"/>
      <c r="U16" s="106">
        <f t="shared" si="0"/>
        <v>14</v>
      </c>
      <c r="V16" s="109"/>
      <c r="W16" s="109"/>
      <c r="X16" s="109"/>
      <c r="Y16" s="109"/>
      <c r="Z16" s="106">
        <f t="shared" si="1"/>
        <v>14</v>
      </c>
      <c r="AA16" s="109"/>
      <c r="AB16" s="109"/>
      <c r="AC16" s="109"/>
      <c r="AD16" s="109"/>
      <c r="AE16" s="106">
        <f t="shared" si="2"/>
        <v>14</v>
      </c>
      <c r="AF16" s="109"/>
      <c r="AG16" s="109"/>
      <c r="AH16" s="109"/>
      <c r="AI16" s="109"/>
      <c r="AJ16" s="106">
        <f t="shared" si="3"/>
        <v>14</v>
      </c>
      <c r="AK16" s="109"/>
      <c r="AL16" s="109"/>
      <c r="AM16" s="109"/>
      <c r="AN16" s="109"/>
      <c r="AO16" s="106">
        <f t="shared" si="4"/>
        <v>14</v>
      </c>
      <c r="AP16" s="109"/>
      <c r="AQ16" s="109"/>
      <c r="AR16" s="109">
        <v>10</v>
      </c>
      <c r="AS16" s="109"/>
      <c r="AT16" s="106">
        <f t="shared" si="5"/>
        <v>24</v>
      </c>
      <c r="AU16" s="109"/>
      <c r="AV16" s="109"/>
      <c r="AW16" s="109"/>
      <c r="AX16" s="109"/>
      <c r="AY16" s="106">
        <f t="shared" si="6"/>
        <v>24</v>
      </c>
      <c r="AZ16" s="109"/>
      <c r="BA16" s="109"/>
      <c r="BB16" s="109"/>
      <c r="BC16" s="109"/>
      <c r="BD16" s="106">
        <f t="shared" si="7"/>
        <v>24</v>
      </c>
      <c r="BE16" s="109"/>
      <c r="BF16" s="109"/>
      <c r="BG16" s="109"/>
      <c r="BH16" s="109"/>
      <c r="BI16" s="106">
        <f t="shared" si="8"/>
        <v>24</v>
      </c>
      <c r="BJ16" s="109"/>
      <c r="BK16" s="109"/>
      <c r="BL16" s="109"/>
      <c r="BM16" s="109"/>
      <c r="BN16" s="106">
        <f t="shared" si="9"/>
        <v>24</v>
      </c>
      <c r="BO16" s="109"/>
      <c r="BP16" s="109"/>
      <c r="BQ16" s="109"/>
      <c r="BR16" s="109"/>
      <c r="BS16" s="106">
        <f t="shared" si="10"/>
        <v>24</v>
      </c>
    </row>
    <row r="17" spans="1:71" s="110" customFormat="1" x14ac:dyDescent="0.25">
      <c r="A17" s="106"/>
      <c r="B17" s="109" t="s">
        <v>13</v>
      </c>
      <c r="C17" s="150">
        <v>86</v>
      </c>
      <c r="D17" s="150">
        <v>7340</v>
      </c>
      <c r="E17" s="150">
        <v>44</v>
      </c>
      <c r="F17" s="106">
        <f>IF(B17="MAL",E17,IF(E17&gt;=11,E17+variables!$B$1,11))</f>
        <v>45</v>
      </c>
      <c r="G17" s="113">
        <f t="shared" si="11"/>
        <v>0.8666666666666667</v>
      </c>
      <c r="H17" s="114">
        <v>39</v>
      </c>
      <c r="I17" s="114">
        <f t="shared" si="12"/>
        <v>39</v>
      </c>
      <c r="J17" s="115"/>
      <c r="K17" s="116">
        <v>2021</v>
      </c>
      <c r="L17" s="109">
        <v>2021</v>
      </c>
      <c r="M17" s="109"/>
      <c r="N17" s="109"/>
      <c r="O17" s="109"/>
      <c r="P17" s="108">
        <f t="shared" si="13"/>
        <v>39</v>
      </c>
      <c r="Q17" s="109"/>
      <c r="R17" s="109"/>
      <c r="S17" s="109"/>
      <c r="T17" s="109"/>
      <c r="U17" s="106">
        <f t="shared" si="0"/>
        <v>39</v>
      </c>
      <c r="V17" s="109"/>
      <c r="W17" s="109"/>
      <c r="X17" s="109"/>
      <c r="Y17" s="109"/>
      <c r="Z17" s="106">
        <f t="shared" si="1"/>
        <v>39</v>
      </c>
      <c r="AA17" s="109"/>
      <c r="AB17" s="109"/>
      <c r="AC17" s="109"/>
      <c r="AD17" s="109"/>
      <c r="AE17" s="106">
        <f t="shared" si="2"/>
        <v>39</v>
      </c>
      <c r="AF17" s="109"/>
      <c r="AG17" s="109"/>
      <c r="AH17" s="109"/>
      <c r="AI17" s="109"/>
      <c r="AJ17" s="106">
        <f t="shared" si="3"/>
        <v>39</v>
      </c>
      <c r="AK17" s="109"/>
      <c r="AL17" s="109"/>
      <c r="AM17" s="109"/>
      <c r="AN17" s="109"/>
      <c r="AO17" s="106">
        <f t="shared" si="4"/>
        <v>39</v>
      </c>
      <c r="AP17" s="109"/>
      <c r="AQ17" s="109"/>
      <c r="AR17" s="109"/>
      <c r="AS17" s="109"/>
      <c r="AT17" s="106">
        <f t="shared" si="5"/>
        <v>39</v>
      </c>
      <c r="AU17" s="109"/>
      <c r="AV17" s="109"/>
      <c r="AW17" s="109"/>
      <c r="AX17" s="109"/>
      <c r="AY17" s="106">
        <f t="shared" si="6"/>
        <v>39</v>
      </c>
      <c r="AZ17" s="109"/>
      <c r="BA17" s="109"/>
      <c r="BB17" s="109"/>
      <c r="BC17" s="109"/>
      <c r="BD17" s="106">
        <f t="shared" si="7"/>
        <v>39</v>
      </c>
      <c r="BE17" s="109"/>
      <c r="BF17" s="109"/>
      <c r="BG17" s="109"/>
      <c r="BH17" s="109"/>
      <c r="BI17" s="106">
        <f t="shared" si="8"/>
        <v>39</v>
      </c>
      <c r="BJ17" s="109"/>
      <c r="BK17" s="109"/>
      <c r="BL17" s="109"/>
      <c r="BM17" s="109"/>
      <c r="BN17" s="106">
        <f t="shared" si="9"/>
        <v>39</v>
      </c>
      <c r="BO17" s="109"/>
      <c r="BP17" s="109"/>
      <c r="BQ17" s="109"/>
      <c r="BR17" s="109"/>
      <c r="BS17" s="106">
        <f t="shared" si="10"/>
        <v>39</v>
      </c>
    </row>
    <row r="18" spans="1:71" s="170" customFormat="1" x14ac:dyDescent="0.25">
      <c r="A18" s="161"/>
      <c r="B18" s="168" t="s">
        <v>90</v>
      </c>
      <c r="C18" s="177">
        <v>92</v>
      </c>
      <c r="D18" s="177">
        <v>1500</v>
      </c>
      <c r="E18" s="177">
        <v>35</v>
      </c>
      <c r="F18" s="161">
        <f>IF(B18="MAL",E18,IF(E18&gt;=11,E18+variables!$B$1,11))</f>
        <v>36</v>
      </c>
      <c r="G18" s="164">
        <f>$BS18/F18</f>
        <v>0.91666666666666663</v>
      </c>
      <c r="H18" s="165">
        <v>22</v>
      </c>
      <c r="I18" s="165">
        <f>+H18+J18</f>
        <v>22</v>
      </c>
      <c r="J18" s="166"/>
      <c r="K18" s="167">
        <v>2021</v>
      </c>
      <c r="L18" s="168">
        <v>2021</v>
      </c>
      <c r="M18" s="168"/>
      <c r="N18" s="168"/>
      <c r="O18" s="168"/>
      <c r="P18" s="169">
        <f t="shared" si="13"/>
        <v>22</v>
      </c>
      <c r="Q18" s="168"/>
      <c r="R18" s="168"/>
      <c r="S18" s="168"/>
      <c r="T18" s="168"/>
      <c r="U18" s="161">
        <f t="shared" si="0"/>
        <v>22</v>
      </c>
      <c r="V18" s="168"/>
      <c r="W18" s="168"/>
      <c r="X18" s="168"/>
      <c r="Y18" s="168"/>
      <c r="Z18" s="161">
        <f t="shared" si="1"/>
        <v>22</v>
      </c>
      <c r="AA18" s="168"/>
      <c r="AB18" s="168"/>
      <c r="AC18" s="168"/>
      <c r="AD18" s="168"/>
      <c r="AE18" s="161">
        <f t="shared" si="2"/>
        <v>22</v>
      </c>
      <c r="AF18" s="168"/>
      <c r="AG18" s="168"/>
      <c r="AH18" s="168"/>
      <c r="AI18" s="168"/>
      <c r="AJ18" s="161">
        <f t="shared" si="3"/>
        <v>22</v>
      </c>
      <c r="AK18" s="168"/>
      <c r="AL18" s="168"/>
      <c r="AM18" s="168">
        <v>11</v>
      </c>
      <c r="AN18" s="168"/>
      <c r="AO18" s="161">
        <f t="shared" si="4"/>
        <v>33</v>
      </c>
      <c r="AP18" s="168"/>
      <c r="AQ18" s="168"/>
      <c r="AR18" s="168"/>
      <c r="AS18" s="168"/>
      <c r="AT18" s="161">
        <f t="shared" si="5"/>
        <v>33</v>
      </c>
      <c r="AU18" s="168"/>
      <c r="AV18" s="168"/>
      <c r="AW18" s="168"/>
      <c r="AX18" s="168"/>
      <c r="AY18" s="161">
        <f t="shared" si="6"/>
        <v>33</v>
      </c>
      <c r="AZ18" s="168"/>
      <c r="BA18" s="168"/>
      <c r="BB18" s="168"/>
      <c r="BC18" s="168"/>
      <c r="BD18" s="161">
        <f t="shared" si="7"/>
        <v>33</v>
      </c>
      <c r="BE18" s="168"/>
      <c r="BF18" s="168"/>
      <c r="BG18" s="168"/>
      <c r="BH18" s="168"/>
      <c r="BI18" s="161">
        <f t="shared" si="8"/>
        <v>33</v>
      </c>
      <c r="BJ18" s="168"/>
      <c r="BK18" s="168"/>
      <c r="BL18" s="168"/>
      <c r="BM18" s="168"/>
      <c r="BN18" s="161">
        <f t="shared" si="9"/>
        <v>33</v>
      </c>
      <c r="BO18" s="168"/>
      <c r="BP18" s="168"/>
      <c r="BQ18" s="168"/>
      <c r="BR18" s="168"/>
      <c r="BS18" s="161">
        <f t="shared" si="10"/>
        <v>33</v>
      </c>
    </row>
    <row r="19" spans="1:71" x14ac:dyDescent="0.25">
      <c r="A19" s="1"/>
      <c r="B19" s="9" t="s">
        <v>385</v>
      </c>
      <c r="C19" s="24">
        <v>118</v>
      </c>
      <c r="D19" s="24">
        <v>3764</v>
      </c>
      <c r="E19" s="24">
        <v>11</v>
      </c>
      <c r="F19" s="1">
        <f>IF(B19="MAL",E19,IF(E19&gt;=11,E19+variables!$B$1,11))</f>
        <v>12</v>
      </c>
      <c r="G19" s="5">
        <f t="shared" si="11"/>
        <v>0.41666666666666669</v>
      </c>
      <c r="H19" s="84">
        <v>5</v>
      </c>
      <c r="I19" s="84">
        <f>+H19+J19</f>
        <v>5</v>
      </c>
      <c r="J19" s="89"/>
      <c r="K19" s="8">
        <v>2021</v>
      </c>
      <c r="L19" s="101">
        <v>2021</v>
      </c>
      <c r="M19" s="9"/>
      <c r="N19" s="9"/>
      <c r="O19" s="9"/>
      <c r="P19" s="79">
        <f t="shared" si="13"/>
        <v>5</v>
      </c>
      <c r="Q19" s="9"/>
      <c r="R19" s="9"/>
      <c r="S19" s="9"/>
      <c r="T19" s="9"/>
      <c r="U19" s="1">
        <f t="shared" si="0"/>
        <v>5</v>
      </c>
      <c r="V19" s="9"/>
      <c r="W19" s="9"/>
      <c r="Y19" s="9"/>
      <c r="Z19" s="1">
        <f t="shared" si="1"/>
        <v>5</v>
      </c>
      <c r="AA19" s="9"/>
      <c r="AB19" s="9"/>
      <c r="AC19" s="9"/>
      <c r="AD19" s="9"/>
      <c r="AE19" s="1">
        <f t="shared" si="2"/>
        <v>5</v>
      </c>
      <c r="AF19" s="9"/>
      <c r="AG19" s="9"/>
      <c r="AH19" s="9"/>
      <c r="AI19" s="9"/>
      <c r="AJ19" s="1">
        <f t="shared" si="3"/>
        <v>5</v>
      </c>
      <c r="AK19" s="9"/>
      <c r="AL19" s="9"/>
      <c r="AM19" s="9"/>
      <c r="AN19" s="9"/>
      <c r="AO19" s="1">
        <f t="shared" si="4"/>
        <v>5</v>
      </c>
      <c r="AP19" s="9"/>
      <c r="AQ19" s="9"/>
      <c r="AR19" s="9"/>
      <c r="AS19" s="9"/>
      <c r="AT19" s="1">
        <f t="shared" si="5"/>
        <v>5</v>
      </c>
      <c r="AU19" s="9"/>
      <c r="AV19" s="9"/>
      <c r="AW19" s="9"/>
      <c r="AX19" s="9"/>
      <c r="AY19" s="1">
        <f t="shared" si="6"/>
        <v>5</v>
      </c>
      <c r="AZ19" s="9"/>
      <c r="BA19" s="9"/>
      <c r="BB19" s="9"/>
      <c r="BC19" s="9"/>
      <c r="BD19" s="1">
        <f t="shared" si="7"/>
        <v>5</v>
      </c>
      <c r="BE19" s="9"/>
      <c r="BF19" s="9"/>
      <c r="BG19" s="9"/>
      <c r="BH19" s="9"/>
      <c r="BI19" s="1">
        <f t="shared" si="8"/>
        <v>5</v>
      </c>
      <c r="BJ19" s="9"/>
      <c r="BK19" s="9"/>
      <c r="BL19" s="9"/>
      <c r="BM19" s="9"/>
      <c r="BN19" s="1">
        <f t="shared" si="9"/>
        <v>5</v>
      </c>
      <c r="BO19" s="9"/>
      <c r="BP19" s="9"/>
      <c r="BQ19" s="9"/>
      <c r="BR19" s="9"/>
      <c r="BS19" s="1">
        <f t="shared" si="10"/>
        <v>5</v>
      </c>
    </row>
    <row r="20" spans="1:71" x14ac:dyDescent="0.25">
      <c r="A20" s="1"/>
      <c r="B20" s="1"/>
      <c r="C20" s="1"/>
      <c r="D20" s="1"/>
      <c r="E20" s="1"/>
      <c r="F20" s="1"/>
      <c r="G20" s="1"/>
      <c r="H20" s="79"/>
      <c r="I20" s="79"/>
      <c r="J20" s="79"/>
      <c r="K20" s="1"/>
      <c r="L20" s="1"/>
      <c r="M20" s="1">
        <f t="shared" ref="M20:W20" si="14">SUM(M3:M19)</f>
        <v>1</v>
      </c>
      <c r="N20" s="1">
        <f t="shared" si="14"/>
        <v>0</v>
      </c>
      <c r="O20" s="1">
        <f t="shared" si="14"/>
        <v>5</v>
      </c>
      <c r="P20" s="1">
        <f t="shared" si="14"/>
        <v>293</v>
      </c>
      <c r="Q20" s="1">
        <f t="shared" si="14"/>
        <v>0</v>
      </c>
      <c r="R20" s="1">
        <f t="shared" si="14"/>
        <v>0</v>
      </c>
      <c r="S20" s="1">
        <f t="shared" si="14"/>
        <v>0</v>
      </c>
      <c r="T20" s="1">
        <f t="shared" si="14"/>
        <v>11</v>
      </c>
      <c r="U20" s="1">
        <f t="shared" si="14"/>
        <v>304</v>
      </c>
      <c r="V20" s="1">
        <f t="shared" si="14"/>
        <v>0</v>
      </c>
      <c r="W20" s="1">
        <f t="shared" si="14"/>
        <v>1</v>
      </c>
      <c r="X20" s="1">
        <f>SUM(X3:X18)</f>
        <v>0</v>
      </c>
      <c r="Y20" s="1">
        <f t="shared" ref="Y20:AN20" si="15">SUM(Y3:Y19)</f>
        <v>0</v>
      </c>
      <c r="Z20" s="1">
        <f t="shared" si="15"/>
        <v>305</v>
      </c>
      <c r="AA20" s="1">
        <f t="shared" si="15"/>
        <v>0</v>
      </c>
      <c r="AB20" s="1">
        <f t="shared" si="15"/>
        <v>0</v>
      </c>
      <c r="AC20" s="1">
        <f t="shared" si="15"/>
        <v>1</v>
      </c>
      <c r="AD20" s="1">
        <f t="shared" si="15"/>
        <v>0</v>
      </c>
      <c r="AE20" s="1">
        <f t="shared" si="15"/>
        <v>306</v>
      </c>
      <c r="AF20" s="1">
        <f t="shared" si="15"/>
        <v>0</v>
      </c>
      <c r="AG20" s="1">
        <f t="shared" si="15"/>
        <v>1</v>
      </c>
      <c r="AH20" s="1">
        <f t="shared" si="15"/>
        <v>6</v>
      </c>
      <c r="AI20" s="1">
        <f t="shared" si="15"/>
        <v>0</v>
      </c>
      <c r="AJ20" s="1">
        <f t="shared" si="15"/>
        <v>313</v>
      </c>
      <c r="AK20" s="1">
        <f t="shared" si="15"/>
        <v>0</v>
      </c>
      <c r="AL20" s="1">
        <f t="shared" si="15"/>
        <v>0</v>
      </c>
      <c r="AM20" s="1">
        <f t="shared" si="15"/>
        <v>14</v>
      </c>
      <c r="AN20" s="1">
        <f t="shared" si="15"/>
        <v>0</v>
      </c>
      <c r="AO20" s="1">
        <f>SUM(AO3:AO18)</f>
        <v>322</v>
      </c>
      <c r="AP20" s="1">
        <f t="shared" ref="AP20:BS20" si="16">SUM(AP3:AP19)</f>
        <v>0</v>
      </c>
      <c r="AQ20" s="1">
        <f t="shared" si="16"/>
        <v>0</v>
      </c>
      <c r="AR20" s="1">
        <f t="shared" si="16"/>
        <v>33</v>
      </c>
      <c r="AS20" s="1">
        <f t="shared" si="16"/>
        <v>0</v>
      </c>
      <c r="AT20" s="1">
        <f t="shared" si="16"/>
        <v>360</v>
      </c>
      <c r="AU20" s="1">
        <f t="shared" si="16"/>
        <v>0</v>
      </c>
      <c r="AV20" s="1">
        <f t="shared" si="16"/>
        <v>0</v>
      </c>
      <c r="AW20" s="1">
        <f t="shared" si="16"/>
        <v>0</v>
      </c>
      <c r="AX20" s="1">
        <f t="shared" si="16"/>
        <v>0</v>
      </c>
      <c r="AY20" s="1">
        <f t="shared" si="16"/>
        <v>360</v>
      </c>
      <c r="AZ20" s="1">
        <f t="shared" si="16"/>
        <v>0</v>
      </c>
      <c r="BA20" s="1">
        <f t="shared" si="16"/>
        <v>0</v>
      </c>
      <c r="BB20" s="1">
        <f t="shared" si="16"/>
        <v>0</v>
      </c>
      <c r="BC20" s="1">
        <f t="shared" si="16"/>
        <v>0</v>
      </c>
      <c r="BD20" s="1">
        <f t="shared" si="16"/>
        <v>360</v>
      </c>
      <c r="BE20" s="1">
        <f t="shared" si="16"/>
        <v>0</v>
      </c>
      <c r="BF20" s="1">
        <f t="shared" si="16"/>
        <v>0</v>
      </c>
      <c r="BG20" s="1">
        <f t="shared" si="16"/>
        <v>0</v>
      </c>
      <c r="BH20" s="1">
        <f t="shared" si="16"/>
        <v>0</v>
      </c>
      <c r="BI20" s="1">
        <f t="shared" si="16"/>
        <v>360</v>
      </c>
      <c r="BJ20" s="1">
        <f t="shared" si="16"/>
        <v>0</v>
      </c>
      <c r="BK20" s="1">
        <f t="shared" si="16"/>
        <v>0</v>
      </c>
      <c r="BL20" s="1">
        <f t="shared" si="16"/>
        <v>0</v>
      </c>
      <c r="BM20" s="1">
        <f t="shared" si="16"/>
        <v>0</v>
      </c>
      <c r="BN20" s="1">
        <f t="shared" si="16"/>
        <v>360</v>
      </c>
      <c r="BO20" s="1">
        <f t="shared" si="16"/>
        <v>0</v>
      </c>
      <c r="BP20" s="1">
        <f t="shared" si="16"/>
        <v>0</v>
      </c>
      <c r="BQ20" s="1">
        <f t="shared" si="16"/>
        <v>0</v>
      </c>
      <c r="BR20" s="1">
        <f t="shared" si="16"/>
        <v>0</v>
      </c>
      <c r="BS20" s="1">
        <f t="shared" si="16"/>
        <v>360</v>
      </c>
    </row>
    <row r="21" spans="1:71" x14ac:dyDescent="0.25">
      <c r="A21" s="1"/>
      <c r="B21" s="1" t="s">
        <v>244</v>
      </c>
      <c r="C21" s="1">
        <f>COUNT(D4:D19)</f>
        <v>16</v>
      </c>
      <c r="D21" s="1"/>
      <c r="E21" s="1">
        <f>SUM(E3:E19)</f>
        <v>387</v>
      </c>
      <c r="F21" s="1">
        <f>SUM(F3:F19)</f>
        <v>403</v>
      </c>
      <c r="G21" s="2">
        <f>$BS20/F21</f>
        <v>0.89330024813895781</v>
      </c>
      <c r="H21" s="79">
        <f>SUM(H3:H20)</f>
        <v>287</v>
      </c>
      <c r="I21" s="79">
        <f>SUM(I3:I20)</f>
        <v>287</v>
      </c>
      <c r="J21" s="79">
        <f>SUM(J3:J19)</f>
        <v>0</v>
      </c>
      <c r="K21" s="1"/>
      <c r="L21" s="1"/>
      <c r="M21" s="1"/>
      <c r="N21" s="1"/>
      <c r="O21" s="1"/>
      <c r="P21" s="2">
        <f>P20/F21</f>
        <v>0.72704714640198509</v>
      </c>
      <c r="Q21" s="1"/>
      <c r="R21" s="1">
        <f>M20+R20</f>
        <v>1</v>
      </c>
      <c r="S21" s="1">
        <f>N20+S20</f>
        <v>0</v>
      </c>
      <c r="T21" s="1">
        <f>O20+T20</f>
        <v>16</v>
      </c>
      <c r="U21" s="2">
        <f>U20/F21</f>
        <v>0.75434243176178661</v>
      </c>
      <c r="V21" s="1"/>
      <c r="W21" s="1">
        <f>R21+W20</f>
        <v>2</v>
      </c>
      <c r="X21" s="1">
        <f>S21+X20</f>
        <v>0</v>
      </c>
      <c r="Y21" s="1">
        <f>T21+Y20</f>
        <v>16</v>
      </c>
      <c r="Z21" s="2">
        <f>Z20/F21</f>
        <v>0.75682382133995041</v>
      </c>
      <c r="AA21" s="1"/>
      <c r="AB21" s="1">
        <f>W21+AB20</f>
        <v>2</v>
      </c>
      <c r="AC21" s="1">
        <f>X21+AC20</f>
        <v>1</v>
      </c>
      <c r="AD21" s="1">
        <f>Y21+AD20</f>
        <v>16</v>
      </c>
      <c r="AE21" s="2">
        <f>AE20/F21</f>
        <v>0.75930521091811409</v>
      </c>
      <c r="AF21" s="1"/>
      <c r="AG21" s="1">
        <f>AB21+AG20</f>
        <v>3</v>
      </c>
      <c r="AH21" s="1">
        <f>AC21+AH20</f>
        <v>7</v>
      </c>
      <c r="AI21" s="1">
        <f>AD21+AI20</f>
        <v>16</v>
      </c>
      <c r="AJ21" s="2">
        <f>AJ20/F21</f>
        <v>0.77667493796526055</v>
      </c>
      <c r="AK21" s="1"/>
      <c r="AL21" s="1">
        <f>AG21+AL20</f>
        <v>3</v>
      </c>
      <c r="AM21" s="1">
        <f>AH21+AM20</f>
        <v>21</v>
      </c>
      <c r="AN21" s="1">
        <f>AI21+AN20</f>
        <v>16</v>
      </c>
      <c r="AO21" s="2">
        <f>AO20/F21</f>
        <v>0.79900744416873448</v>
      </c>
      <c r="AP21" s="1"/>
      <c r="AQ21" s="1">
        <f>AL21+AQ20</f>
        <v>3</v>
      </c>
      <c r="AR21" s="1">
        <f>AM21+AR20</f>
        <v>54</v>
      </c>
      <c r="AS21" s="1">
        <f>AN21+AS20</f>
        <v>16</v>
      </c>
      <c r="AT21" s="2">
        <f>AT20/F21</f>
        <v>0.89330024813895781</v>
      </c>
      <c r="AU21" s="1"/>
      <c r="AV21" s="1">
        <f>AQ21+AV20</f>
        <v>3</v>
      </c>
      <c r="AW21" s="1">
        <f>AR21+AW20</f>
        <v>54</v>
      </c>
      <c r="AX21" s="1">
        <f>AS21+AX20</f>
        <v>16</v>
      </c>
      <c r="AY21" s="2">
        <f>AY20/F21</f>
        <v>0.89330024813895781</v>
      </c>
      <c r="AZ21" s="1"/>
      <c r="BA21" s="1">
        <f>AV21+BA20</f>
        <v>3</v>
      </c>
      <c r="BB21" s="1">
        <f>AW21+BB20</f>
        <v>54</v>
      </c>
      <c r="BC21" s="1">
        <f>AX21+BC20</f>
        <v>16</v>
      </c>
      <c r="BD21" s="2">
        <f>BD20/F21</f>
        <v>0.89330024813895781</v>
      </c>
      <c r="BE21" s="1"/>
      <c r="BF21" s="1">
        <f>BA21+BF20</f>
        <v>3</v>
      </c>
      <c r="BG21" s="1">
        <f>BB21+BG20</f>
        <v>54</v>
      </c>
      <c r="BH21" s="1">
        <f>BC21+BH20</f>
        <v>16</v>
      </c>
      <c r="BI21" s="2">
        <f>BI20/F21</f>
        <v>0.89330024813895781</v>
      </c>
      <c r="BJ21" s="1"/>
      <c r="BK21" s="1">
        <f>BF21+BK20</f>
        <v>3</v>
      </c>
      <c r="BL21" s="1">
        <f>BG21+BL20</f>
        <v>54</v>
      </c>
      <c r="BM21" s="1">
        <f>BH21+BM20</f>
        <v>16</v>
      </c>
      <c r="BN21" s="2">
        <f>BN20/F21</f>
        <v>0.89330024813895781</v>
      </c>
      <c r="BO21" s="1"/>
      <c r="BP21" s="1">
        <f>BK21+BP20</f>
        <v>3</v>
      </c>
      <c r="BQ21" s="1">
        <f>BL21+BQ20</f>
        <v>54</v>
      </c>
      <c r="BR21" s="1">
        <f>BM21+BR20</f>
        <v>16</v>
      </c>
      <c r="BS21" s="2">
        <f>BS20/F21</f>
        <v>0.89330024813895781</v>
      </c>
    </row>
    <row r="23" spans="1:71" x14ac:dyDescent="0.25">
      <c r="A23" s="20" t="s">
        <v>146</v>
      </c>
      <c r="B23" s="1"/>
      <c r="C23" s="1"/>
      <c r="D23" s="1"/>
      <c r="E23" s="45"/>
      <c r="F23" s="1"/>
      <c r="G23" s="2"/>
      <c r="H23" s="79"/>
      <c r="I23" s="79"/>
      <c r="J23" s="89"/>
      <c r="K23" s="46">
        <v>2021</v>
      </c>
      <c r="L23" s="9">
        <v>2021</v>
      </c>
      <c r="M23" s="9"/>
      <c r="N23" s="9"/>
      <c r="O23" s="9"/>
      <c r="P23" s="79">
        <f>+I23</f>
        <v>0</v>
      </c>
      <c r="Q23" s="9"/>
      <c r="R23" s="9"/>
      <c r="S23" s="9"/>
      <c r="T23" s="9"/>
      <c r="U23" s="1">
        <f t="shared" ref="U23:U29" si="17">SUM(P23:T23)</f>
        <v>0</v>
      </c>
      <c r="V23" s="9"/>
      <c r="W23" s="9"/>
      <c r="X23" s="9"/>
      <c r="Y23" s="9"/>
      <c r="Z23" s="1">
        <f t="shared" ref="Z23:Z29" si="18">SUM(U23:Y23)</f>
        <v>0</v>
      </c>
      <c r="AA23" s="9"/>
      <c r="AB23" s="9"/>
      <c r="AC23" s="9"/>
      <c r="AD23" s="9"/>
      <c r="AE23" s="1">
        <f t="shared" ref="AE23:AE29" si="19">SUM(Z23:AD23)</f>
        <v>0</v>
      </c>
      <c r="AF23" s="9"/>
      <c r="AG23" s="9"/>
      <c r="AH23" s="9"/>
      <c r="AI23" s="9"/>
      <c r="AJ23" s="1">
        <f t="shared" ref="AJ23:AJ29" si="20">SUM(AE23:AI23)</f>
        <v>0</v>
      </c>
      <c r="AK23" s="9"/>
      <c r="AL23" s="9"/>
      <c r="AM23" s="9"/>
      <c r="AN23" s="9"/>
      <c r="AO23" s="1">
        <f t="shared" ref="AO23:AO29" si="21">SUM(AJ23:AN23)</f>
        <v>0</v>
      </c>
      <c r="AP23" s="9"/>
      <c r="AQ23" s="9"/>
      <c r="AR23" s="9"/>
      <c r="AS23" s="9"/>
      <c r="AT23" s="1">
        <f t="shared" ref="AT23:AT29" si="22">SUM(AO23:AS23)</f>
        <v>0</v>
      </c>
      <c r="AU23" s="9"/>
      <c r="AV23" s="9"/>
      <c r="AW23" s="9"/>
      <c r="AX23" s="9"/>
      <c r="AY23" s="1">
        <f t="shared" ref="AY23:AY29" si="23">SUM(AT23:AX23)</f>
        <v>0</v>
      </c>
      <c r="AZ23" s="9"/>
      <c r="BA23" s="9"/>
      <c r="BB23" s="9"/>
      <c r="BC23" s="9"/>
      <c r="BD23" s="1">
        <f t="shared" ref="BD23:BD29" si="24">SUM(AY23:BC23)</f>
        <v>0</v>
      </c>
      <c r="BE23" s="9"/>
      <c r="BF23" s="9"/>
      <c r="BG23" s="9"/>
      <c r="BH23" s="9"/>
      <c r="BI23" s="1">
        <f t="shared" ref="BI23:BI29" si="25">SUM(BD23:BH23)</f>
        <v>0</v>
      </c>
      <c r="BJ23" s="9"/>
      <c r="BK23" s="9"/>
      <c r="BL23" s="9"/>
      <c r="BM23" s="9"/>
      <c r="BN23" s="1">
        <f t="shared" ref="BN23:BN29" si="26">SUM(BI23:BM23)</f>
        <v>0</v>
      </c>
      <c r="BO23" s="9"/>
      <c r="BP23" s="9"/>
      <c r="BQ23" s="9"/>
      <c r="BR23" s="9"/>
      <c r="BS23" s="1">
        <f t="shared" ref="BS23:BS29" si="27">SUM(BN23:BR23)</f>
        <v>0</v>
      </c>
    </row>
    <row r="24" spans="1:71" x14ac:dyDescent="0.25">
      <c r="A24" s="20"/>
      <c r="B24" s="9" t="s">
        <v>26</v>
      </c>
      <c r="C24" s="24">
        <v>1</v>
      </c>
      <c r="D24" s="24">
        <v>1857</v>
      </c>
      <c r="E24" s="45">
        <v>10</v>
      </c>
      <c r="F24" s="1">
        <f>IF(B24="MAL",E24,IF(E24&gt;=11,E24+variables!$B$1,11))</f>
        <v>11</v>
      </c>
      <c r="G24" s="2">
        <f t="shared" ref="G24:G29" si="28">$BS24/F24</f>
        <v>0.72727272727272729</v>
      </c>
      <c r="H24" s="79">
        <v>8</v>
      </c>
      <c r="I24" s="79">
        <f t="shared" ref="I24:I29" si="29">+H24+J24</f>
        <v>8</v>
      </c>
      <c r="J24" s="89"/>
      <c r="K24" s="46">
        <v>2021</v>
      </c>
      <c r="L24" s="57">
        <v>2021</v>
      </c>
      <c r="M24" s="9"/>
      <c r="N24" s="9"/>
      <c r="O24" s="9"/>
      <c r="P24" s="79">
        <f t="shared" ref="P24:P29" si="30">+H24+SUM(M24:O24)</f>
        <v>8</v>
      </c>
      <c r="Q24" s="9"/>
      <c r="R24" s="9"/>
      <c r="S24" s="9"/>
      <c r="T24" s="9"/>
      <c r="U24" s="1">
        <f t="shared" si="17"/>
        <v>8</v>
      </c>
      <c r="V24" s="9"/>
      <c r="W24" s="9"/>
      <c r="X24" s="9"/>
      <c r="Y24" s="9"/>
      <c r="Z24" s="1">
        <f t="shared" si="18"/>
        <v>8</v>
      </c>
      <c r="AA24" s="9"/>
      <c r="AB24" s="9"/>
      <c r="AC24" s="9"/>
      <c r="AD24" s="9"/>
      <c r="AE24" s="1">
        <f t="shared" si="19"/>
        <v>8</v>
      </c>
      <c r="AF24" s="9"/>
      <c r="AG24" s="9"/>
      <c r="AH24" s="9"/>
      <c r="AI24" s="9"/>
      <c r="AJ24" s="1">
        <f t="shared" si="20"/>
        <v>8</v>
      </c>
      <c r="AK24" s="9"/>
      <c r="AL24" s="9"/>
      <c r="AM24" s="9"/>
      <c r="AN24" s="9"/>
      <c r="AO24" s="1">
        <f t="shared" si="21"/>
        <v>8</v>
      </c>
      <c r="AP24" s="9"/>
      <c r="AQ24" s="9"/>
      <c r="AR24" s="9"/>
      <c r="AS24" s="9"/>
      <c r="AT24" s="1">
        <f t="shared" si="22"/>
        <v>8</v>
      </c>
      <c r="AU24" s="9"/>
      <c r="AV24" s="9"/>
      <c r="AW24" s="9"/>
      <c r="AX24" s="9"/>
      <c r="AY24" s="1">
        <f t="shared" si="23"/>
        <v>8</v>
      </c>
      <c r="AZ24" s="9"/>
      <c r="BA24" s="9"/>
      <c r="BB24" s="9"/>
      <c r="BC24" s="9"/>
      <c r="BD24" s="1">
        <f t="shared" si="24"/>
        <v>8</v>
      </c>
      <c r="BE24" s="9"/>
      <c r="BF24" s="9"/>
      <c r="BG24" s="9"/>
      <c r="BH24" s="9"/>
      <c r="BI24" s="1">
        <f t="shared" si="25"/>
        <v>8</v>
      </c>
      <c r="BJ24" s="9"/>
      <c r="BK24" s="9"/>
      <c r="BL24" s="9"/>
      <c r="BM24" s="9"/>
      <c r="BN24" s="1">
        <f t="shared" si="26"/>
        <v>8</v>
      </c>
      <c r="BO24" s="9"/>
      <c r="BP24" s="9"/>
      <c r="BQ24" s="9"/>
      <c r="BR24" s="9"/>
      <c r="BS24" s="1">
        <f t="shared" si="27"/>
        <v>8</v>
      </c>
    </row>
    <row r="25" spans="1:71" x14ac:dyDescent="0.25">
      <c r="A25" s="20"/>
      <c r="B25" s="26" t="s">
        <v>404</v>
      </c>
      <c r="C25" s="24">
        <v>2</v>
      </c>
      <c r="D25" s="24">
        <v>1201</v>
      </c>
      <c r="E25" s="27">
        <v>26</v>
      </c>
      <c r="F25" s="1">
        <f>IF(B25="MAL",E25,IF(E25&gt;=11,E25+variables!$B$1,11))</f>
        <v>27</v>
      </c>
      <c r="G25" s="2">
        <f t="shared" si="28"/>
        <v>0.44444444444444442</v>
      </c>
      <c r="H25" s="79">
        <v>10</v>
      </c>
      <c r="I25" s="79">
        <f t="shared" si="29"/>
        <v>10</v>
      </c>
      <c r="J25" s="89"/>
      <c r="K25" s="46">
        <v>2021</v>
      </c>
      <c r="L25" s="57">
        <v>2021</v>
      </c>
      <c r="M25" s="24"/>
      <c r="N25" s="24"/>
      <c r="O25" s="24"/>
      <c r="P25" s="79">
        <f t="shared" si="30"/>
        <v>10</v>
      </c>
      <c r="Q25" s="9"/>
      <c r="R25" s="9"/>
      <c r="S25" s="9">
        <v>1</v>
      </c>
      <c r="T25" s="9"/>
      <c r="U25" s="1">
        <f t="shared" si="17"/>
        <v>11</v>
      </c>
      <c r="V25" s="9"/>
      <c r="W25" s="9"/>
      <c r="X25" s="9">
        <v>1</v>
      </c>
      <c r="Y25" s="9"/>
      <c r="Z25" s="1">
        <f t="shared" si="18"/>
        <v>12</v>
      </c>
      <c r="AA25" s="9"/>
      <c r="AB25" s="9"/>
      <c r="AC25" s="9"/>
      <c r="AD25" s="9"/>
      <c r="AE25" s="1">
        <f t="shared" si="19"/>
        <v>12</v>
      </c>
      <c r="AF25" s="9"/>
      <c r="AG25" s="9"/>
      <c r="AH25" s="9"/>
      <c r="AI25" s="9"/>
      <c r="AJ25" s="1">
        <f t="shared" si="20"/>
        <v>12</v>
      </c>
      <c r="AK25" s="9"/>
      <c r="AL25" s="9"/>
      <c r="AM25" s="9"/>
      <c r="AN25" s="9"/>
      <c r="AO25" s="1">
        <f t="shared" si="21"/>
        <v>12</v>
      </c>
      <c r="AP25" s="9"/>
      <c r="AQ25" s="9"/>
      <c r="AR25" s="9"/>
      <c r="AS25" s="9"/>
      <c r="AT25" s="1">
        <f t="shared" si="22"/>
        <v>12</v>
      </c>
      <c r="AU25" s="9"/>
      <c r="AV25" s="9"/>
      <c r="AW25" s="9"/>
      <c r="AX25" s="9"/>
      <c r="AY25" s="1">
        <f t="shared" si="23"/>
        <v>12</v>
      </c>
      <c r="AZ25" s="9"/>
      <c r="BA25" s="9"/>
      <c r="BB25" s="9"/>
      <c r="BC25" s="9"/>
      <c r="BD25" s="1">
        <f t="shared" si="24"/>
        <v>12</v>
      </c>
      <c r="BE25" s="9"/>
      <c r="BF25" s="9"/>
      <c r="BG25" s="9"/>
      <c r="BH25" s="9"/>
      <c r="BI25" s="1">
        <f t="shared" si="25"/>
        <v>12</v>
      </c>
      <c r="BJ25" s="9"/>
      <c r="BK25" s="9"/>
      <c r="BL25" s="9"/>
      <c r="BM25" s="9"/>
      <c r="BN25" s="1">
        <f t="shared" si="26"/>
        <v>12</v>
      </c>
      <c r="BO25" s="9"/>
      <c r="BP25" s="9"/>
      <c r="BQ25" s="9"/>
      <c r="BR25" s="9"/>
      <c r="BS25" s="1">
        <f t="shared" si="27"/>
        <v>12</v>
      </c>
    </row>
    <row r="26" spans="1:71" s="170" customFormat="1" x14ac:dyDescent="0.25">
      <c r="A26" s="160"/>
      <c r="B26" s="195" t="s">
        <v>19</v>
      </c>
      <c r="C26" s="177">
        <v>4</v>
      </c>
      <c r="D26" s="196">
        <v>9265</v>
      </c>
      <c r="E26" s="197">
        <v>18</v>
      </c>
      <c r="F26" s="161">
        <f>IF(B26="MAL",E26,IF(E26&gt;=11,E26+variables!$B$1,11))</f>
        <v>19</v>
      </c>
      <c r="G26" s="171">
        <f t="shared" si="28"/>
        <v>0.47368421052631576</v>
      </c>
      <c r="H26" s="169">
        <v>8</v>
      </c>
      <c r="I26" s="169">
        <f t="shared" si="29"/>
        <v>10</v>
      </c>
      <c r="J26" s="166">
        <v>2</v>
      </c>
      <c r="K26" s="198">
        <v>2021</v>
      </c>
      <c r="L26" s="183">
        <v>2021</v>
      </c>
      <c r="M26" s="177">
        <v>1</v>
      </c>
      <c r="N26" s="177"/>
      <c r="O26" s="177"/>
      <c r="P26" s="169">
        <f t="shared" si="30"/>
        <v>9</v>
      </c>
      <c r="Q26" s="168"/>
      <c r="R26" s="168"/>
      <c r="S26" s="168"/>
      <c r="T26" s="168"/>
      <c r="U26" s="161">
        <f t="shared" si="17"/>
        <v>9</v>
      </c>
      <c r="V26" s="168"/>
      <c r="W26" s="168"/>
      <c r="X26" s="168"/>
      <c r="Y26" s="168"/>
      <c r="Z26" s="161">
        <f t="shared" si="18"/>
        <v>9</v>
      </c>
      <c r="AA26" s="168"/>
      <c r="AB26" s="168"/>
      <c r="AC26" s="168"/>
      <c r="AD26" s="168"/>
      <c r="AE26" s="161">
        <f t="shared" si="19"/>
        <v>9</v>
      </c>
      <c r="AF26" s="168"/>
      <c r="AG26" s="168"/>
      <c r="AH26" s="168"/>
      <c r="AI26" s="168"/>
      <c r="AJ26" s="161">
        <f t="shared" si="20"/>
        <v>9</v>
      </c>
      <c r="AK26" s="168"/>
      <c r="AL26" s="168"/>
      <c r="AM26" s="168"/>
      <c r="AN26" s="168"/>
      <c r="AO26" s="161">
        <f t="shared" si="21"/>
        <v>9</v>
      </c>
      <c r="AP26" s="168"/>
      <c r="AQ26" s="168"/>
      <c r="AR26" s="168"/>
      <c r="AS26" s="168"/>
      <c r="AT26" s="161">
        <f t="shared" si="22"/>
        <v>9</v>
      </c>
      <c r="AU26" s="168"/>
      <c r="AV26" s="168"/>
      <c r="AW26" s="168"/>
      <c r="AX26" s="168"/>
      <c r="AY26" s="161">
        <f t="shared" si="23"/>
        <v>9</v>
      </c>
      <c r="AZ26" s="168"/>
      <c r="BA26" s="168"/>
      <c r="BB26" s="168"/>
      <c r="BC26" s="168"/>
      <c r="BD26" s="161">
        <f t="shared" si="24"/>
        <v>9</v>
      </c>
      <c r="BE26" s="168"/>
      <c r="BF26" s="168"/>
      <c r="BG26" s="168"/>
      <c r="BH26" s="168"/>
      <c r="BI26" s="161">
        <f t="shared" si="25"/>
        <v>9</v>
      </c>
      <c r="BJ26" s="168"/>
      <c r="BK26" s="168"/>
      <c r="BL26" s="168"/>
      <c r="BM26" s="168"/>
      <c r="BN26" s="161">
        <f t="shared" si="26"/>
        <v>9</v>
      </c>
      <c r="BO26" s="168"/>
      <c r="BP26" s="168"/>
      <c r="BQ26" s="168"/>
      <c r="BR26" s="168"/>
      <c r="BS26" s="161">
        <f t="shared" si="27"/>
        <v>9</v>
      </c>
    </row>
    <row r="27" spans="1:71" s="218" customFormat="1" x14ac:dyDescent="0.25">
      <c r="A27" s="255"/>
      <c r="B27" s="267" t="s">
        <v>414</v>
      </c>
      <c r="C27" s="268">
        <v>7</v>
      </c>
      <c r="D27" s="269">
        <v>7977</v>
      </c>
      <c r="E27" s="270">
        <v>15</v>
      </c>
      <c r="F27" s="214">
        <f>IF(B27="MAL",E27,IF(E27&gt;=11,E27+variables!$B$1,11))</f>
        <v>16</v>
      </c>
      <c r="G27" s="215">
        <f t="shared" si="28"/>
        <v>1.0625</v>
      </c>
      <c r="H27" s="216">
        <v>0</v>
      </c>
      <c r="I27" s="216">
        <f t="shared" si="29"/>
        <v>2</v>
      </c>
      <c r="J27" s="260">
        <v>2</v>
      </c>
      <c r="K27" s="271">
        <v>2021</v>
      </c>
      <c r="L27" s="247">
        <v>2021</v>
      </c>
      <c r="M27" s="268">
        <v>2</v>
      </c>
      <c r="N27" s="268">
        <v>14</v>
      </c>
      <c r="O27" s="268"/>
      <c r="P27" s="216">
        <f t="shared" si="30"/>
        <v>16</v>
      </c>
      <c r="Q27" s="217">
        <v>1</v>
      </c>
      <c r="R27" s="217"/>
      <c r="S27" s="217"/>
      <c r="T27" s="217"/>
      <c r="U27" s="214">
        <f t="shared" si="17"/>
        <v>17</v>
      </c>
      <c r="V27" s="217"/>
      <c r="W27" s="217"/>
      <c r="X27" s="217"/>
      <c r="Y27" s="217"/>
      <c r="Z27" s="214">
        <f t="shared" si="18"/>
        <v>17</v>
      </c>
      <c r="AA27" s="217"/>
      <c r="AB27" s="217"/>
      <c r="AC27" s="217"/>
      <c r="AD27" s="217"/>
      <c r="AE27" s="214">
        <f t="shared" si="19"/>
        <v>17</v>
      </c>
      <c r="AF27" s="217"/>
      <c r="AG27" s="217"/>
      <c r="AH27" s="217"/>
      <c r="AI27" s="217"/>
      <c r="AJ27" s="214">
        <f t="shared" si="20"/>
        <v>17</v>
      </c>
      <c r="AK27" s="217"/>
      <c r="AL27" s="217"/>
      <c r="AM27" s="217"/>
      <c r="AN27" s="217"/>
      <c r="AO27" s="214">
        <f t="shared" si="21"/>
        <v>17</v>
      </c>
      <c r="AP27" s="217"/>
      <c r="AQ27" s="217"/>
      <c r="AR27" s="217"/>
      <c r="AS27" s="217"/>
      <c r="AT27" s="214">
        <f t="shared" si="22"/>
        <v>17</v>
      </c>
      <c r="AU27" s="217"/>
      <c r="AV27" s="217"/>
      <c r="AW27" s="217"/>
      <c r="AX27" s="217"/>
      <c r="AY27" s="214">
        <f t="shared" si="23"/>
        <v>17</v>
      </c>
      <c r="AZ27" s="217"/>
      <c r="BA27" s="217"/>
      <c r="BB27" s="217"/>
      <c r="BC27" s="217"/>
      <c r="BD27" s="214">
        <f t="shared" si="24"/>
        <v>17</v>
      </c>
      <c r="BE27" s="217"/>
      <c r="BF27" s="217"/>
      <c r="BG27" s="217"/>
      <c r="BH27" s="217"/>
      <c r="BI27" s="214">
        <f t="shared" si="25"/>
        <v>17</v>
      </c>
      <c r="BJ27" s="217"/>
      <c r="BK27" s="217"/>
      <c r="BL27" s="217"/>
      <c r="BM27" s="217"/>
      <c r="BN27" s="214">
        <f t="shared" si="26"/>
        <v>17</v>
      </c>
      <c r="BO27" s="217"/>
      <c r="BP27" s="217"/>
      <c r="BQ27" s="217"/>
      <c r="BR27" s="217"/>
      <c r="BS27" s="214">
        <f t="shared" si="27"/>
        <v>17</v>
      </c>
    </row>
    <row r="28" spans="1:71" x14ac:dyDescent="0.25">
      <c r="A28" s="20"/>
      <c r="B28" s="9" t="s">
        <v>313</v>
      </c>
      <c r="C28" s="24">
        <v>16</v>
      </c>
      <c r="D28" s="24">
        <v>5263</v>
      </c>
      <c r="E28" s="45">
        <v>27</v>
      </c>
      <c r="F28" s="1">
        <f>IF(B28="MAL",E28,IF(E28&gt;=11,E28+variables!$B$1,11))</f>
        <v>28</v>
      </c>
      <c r="G28" s="2">
        <f t="shared" si="28"/>
        <v>0.5</v>
      </c>
      <c r="H28" s="79">
        <v>10</v>
      </c>
      <c r="I28" s="79">
        <f t="shared" si="29"/>
        <v>10</v>
      </c>
      <c r="J28" s="89"/>
      <c r="K28" s="46">
        <v>2021</v>
      </c>
      <c r="L28" s="57">
        <v>2021</v>
      </c>
      <c r="M28" s="24"/>
      <c r="N28" s="24"/>
      <c r="O28" s="24"/>
      <c r="P28" s="79">
        <f t="shared" si="30"/>
        <v>10</v>
      </c>
      <c r="Q28" s="9"/>
      <c r="R28" s="9">
        <v>2</v>
      </c>
      <c r="S28" s="9">
        <v>2</v>
      </c>
      <c r="T28" s="9"/>
      <c r="U28" s="1">
        <f t="shared" si="17"/>
        <v>14</v>
      </c>
      <c r="V28" s="9"/>
      <c r="W28" s="9"/>
      <c r="X28" s="9"/>
      <c r="Y28" s="9"/>
      <c r="Z28" s="1">
        <f t="shared" si="18"/>
        <v>14</v>
      </c>
      <c r="AA28" s="9"/>
      <c r="AB28" s="9"/>
      <c r="AC28" s="9"/>
      <c r="AD28" s="9"/>
      <c r="AE28" s="1">
        <f t="shared" si="19"/>
        <v>14</v>
      </c>
      <c r="AF28" s="9"/>
      <c r="AG28" s="9"/>
      <c r="AH28" s="9"/>
      <c r="AI28" s="9"/>
      <c r="AJ28" s="1">
        <f t="shared" si="20"/>
        <v>14</v>
      </c>
      <c r="AK28" s="9"/>
      <c r="AL28" s="9"/>
      <c r="AM28" s="9"/>
      <c r="AN28" s="9"/>
      <c r="AO28" s="1">
        <f t="shared" si="21"/>
        <v>14</v>
      </c>
      <c r="AP28" s="9"/>
      <c r="AQ28" s="9"/>
      <c r="AR28" s="9"/>
      <c r="AS28" s="9"/>
      <c r="AT28" s="1">
        <f t="shared" si="22"/>
        <v>14</v>
      </c>
      <c r="AU28" s="9"/>
      <c r="AV28" s="9"/>
      <c r="AW28" s="9"/>
      <c r="AX28" s="9"/>
      <c r="AY28" s="1">
        <f t="shared" si="23"/>
        <v>14</v>
      </c>
      <c r="AZ28" s="9"/>
      <c r="BA28" s="9"/>
      <c r="BB28" s="9"/>
      <c r="BC28" s="9"/>
      <c r="BD28" s="1">
        <f t="shared" si="24"/>
        <v>14</v>
      </c>
      <c r="BE28" s="9"/>
      <c r="BF28" s="9"/>
      <c r="BG28" s="9"/>
      <c r="BH28" s="9"/>
      <c r="BI28" s="1">
        <f t="shared" si="25"/>
        <v>14</v>
      </c>
      <c r="BJ28" s="9"/>
      <c r="BK28" s="9"/>
      <c r="BL28" s="9"/>
      <c r="BM28" s="9"/>
      <c r="BN28" s="1">
        <f t="shared" si="26"/>
        <v>14</v>
      </c>
      <c r="BO28" s="9"/>
      <c r="BP28" s="9"/>
      <c r="BQ28" s="9"/>
      <c r="BR28" s="9"/>
      <c r="BS28" s="1">
        <f t="shared" si="27"/>
        <v>14</v>
      </c>
    </row>
    <row r="29" spans="1:71" x14ac:dyDescent="0.25">
      <c r="A29" s="20"/>
      <c r="B29" s="96" t="s">
        <v>312</v>
      </c>
      <c r="C29" s="24">
        <v>17</v>
      </c>
      <c r="D29" s="24">
        <v>4876</v>
      </c>
      <c r="E29" s="45">
        <v>26</v>
      </c>
      <c r="F29" s="1">
        <f>IF(B29="MAL",E29,IF(E29&gt;=11,E29+variables!$B$1,11))</f>
        <v>27</v>
      </c>
      <c r="G29" s="2">
        <f t="shared" si="28"/>
        <v>0.96296296296296291</v>
      </c>
      <c r="H29" s="79">
        <v>18</v>
      </c>
      <c r="I29" s="79">
        <f t="shared" si="29"/>
        <v>21</v>
      </c>
      <c r="J29" s="89">
        <v>3</v>
      </c>
      <c r="K29" s="46">
        <v>2021</v>
      </c>
      <c r="L29" s="57">
        <v>2021</v>
      </c>
      <c r="M29" s="9"/>
      <c r="N29" s="9"/>
      <c r="O29" s="9"/>
      <c r="P29" s="79">
        <f t="shared" si="30"/>
        <v>18</v>
      </c>
      <c r="Q29" s="9"/>
      <c r="R29" s="9"/>
      <c r="S29" s="9"/>
      <c r="T29" s="9"/>
      <c r="U29" s="1">
        <f t="shared" si="17"/>
        <v>18</v>
      </c>
      <c r="V29" s="9"/>
      <c r="W29" s="9"/>
      <c r="X29" s="9"/>
      <c r="Y29" s="9"/>
      <c r="Z29" s="1">
        <f t="shared" si="18"/>
        <v>18</v>
      </c>
      <c r="AA29" s="9"/>
      <c r="AB29" s="9"/>
      <c r="AC29" s="9"/>
      <c r="AD29" s="9"/>
      <c r="AE29" s="1">
        <f t="shared" si="19"/>
        <v>18</v>
      </c>
      <c r="AF29" s="9"/>
      <c r="AG29" s="9"/>
      <c r="AH29" s="9"/>
      <c r="AI29" s="9"/>
      <c r="AJ29" s="1">
        <f t="shared" si="20"/>
        <v>18</v>
      </c>
      <c r="AK29" s="9"/>
      <c r="AL29" s="9"/>
      <c r="AM29" s="9"/>
      <c r="AN29" s="9"/>
      <c r="AO29" s="1">
        <f t="shared" si="21"/>
        <v>18</v>
      </c>
      <c r="AP29" s="9">
        <v>2</v>
      </c>
      <c r="AQ29" s="9">
        <v>1</v>
      </c>
      <c r="AR29" s="9">
        <v>5</v>
      </c>
      <c r="AS29" s="9"/>
      <c r="AT29" s="1">
        <f t="shared" si="22"/>
        <v>26</v>
      </c>
      <c r="AU29" s="9"/>
      <c r="AV29" s="9"/>
      <c r="AW29" s="9"/>
      <c r="AX29" s="9"/>
      <c r="AY29" s="1">
        <f t="shared" si="23"/>
        <v>26</v>
      </c>
      <c r="AZ29" s="9"/>
      <c r="BA29" s="9"/>
      <c r="BB29" s="9"/>
      <c r="BC29" s="9"/>
      <c r="BD29" s="1">
        <f t="shared" si="24"/>
        <v>26</v>
      </c>
      <c r="BE29" s="9"/>
      <c r="BF29" s="9"/>
      <c r="BG29" s="9"/>
      <c r="BH29" s="9"/>
      <c r="BI29" s="1">
        <f t="shared" si="25"/>
        <v>26</v>
      </c>
      <c r="BJ29" s="9"/>
      <c r="BK29" s="9"/>
      <c r="BL29" s="9"/>
      <c r="BM29" s="9"/>
      <c r="BN29" s="1">
        <f t="shared" si="26"/>
        <v>26</v>
      </c>
      <c r="BO29" s="9"/>
      <c r="BP29" s="9"/>
      <c r="BQ29" s="9"/>
      <c r="BR29" s="9"/>
      <c r="BS29" s="1">
        <f t="shared" si="27"/>
        <v>26</v>
      </c>
    </row>
    <row r="30" spans="1:71" x14ac:dyDescent="0.25">
      <c r="A30" s="4"/>
      <c r="B30" s="1"/>
      <c r="C30" s="1"/>
      <c r="D30" s="1"/>
      <c r="E30" s="1"/>
      <c r="F30" s="1"/>
      <c r="G30" s="1"/>
      <c r="H30" s="79"/>
      <c r="I30" s="79"/>
      <c r="J30" s="79"/>
      <c r="K30" s="1"/>
      <c r="L30" s="1"/>
      <c r="M30" s="1">
        <f>SUM(M23:M29)</f>
        <v>3</v>
      </c>
      <c r="N30" s="1">
        <f>SUM(N23:N29)</f>
        <v>14</v>
      </c>
      <c r="O30" s="1">
        <f>SUM(O23:O29)</f>
        <v>0</v>
      </c>
      <c r="P30" s="1">
        <f t="shared" ref="P30:BS30" si="31">SUM(P23:P29)</f>
        <v>71</v>
      </c>
      <c r="Q30" s="1">
        <f t="shared" si="31"/>
        <v>1</v>
      </c>
      <c r="R30" s="1">
        <f t="shared" si="31"/>
        <v>2</v>
      </c>
      <c r="S30" s="1">
        <f t="shared" si="31"/>
        <v>3</v>
      </c>
      <c r="T30" s="1">
        <f t="shared" si="31"/>
        <v>0</v>
      </c>
      <c r="U30" s="1">
        <f t="shared" si="31"/>
        <v>77</v>
      </c>
      <c r="V30" s="1">
        <f t="shared" si="31"/>
        <v>0</v>
      </c>
      <c r="W30" s="1">
        <f t="shared" si="31"/>
        <v>0</v>
      </c>
      <c r="X30" s="1">
        <f t="shared" si="31"/>
        <v>1</v>
      </c>
      <c r="Y30" s="1">
        <f t="shared" si="31"/>
        <v>0</v>
      </c>
      <c r="Z30" s="1">
        <f t="shared" si="31"/>
        <v>78</v>
      </c>
      <c r="AA30" s="1">
        <f t="shared" si="31"/>
        <v>0</v>
      </c>
      <c r="AB30" s="1">
        <f t="shared" si="31"/>
        <v>0</v>
      </c>
      <c r="AC30" s="1">
        <f t="shared" si="31"/>
        <v>0</v>
      </c>
      <c r="AD30" s="1">
        <f t="shared" si="31"/>
        <v>0</v>
      </c>
      <c r="AE30" s="1">
        <f t="shared" si="31"/>
        <v>78</v>
      </c>
      <c r="AF30" s="1">
        <f t="shared" si="31"/>
        <v>0</v>
      </c>
      <c r="AG30" s="1">
        <f t="shared" si="31"/>
        <v>0</v>
      </c>
      <c r="AH30" s="1">
        <f t="shared" si="31"/>
        <v>0</v>
      </c>
      <c r="AI30" s="1">
        <f t="shared" si="31"/>
        <v>0</v>
      </c>
      <c r="AJ30" s="1">
        <f t="shared" si="31"/>
        <v>78</v>
      </c>
      <c r="AK30" s="1">
        <f t="shared" si="31"/>
        <v>0</v>
      </c>
      <c r="AL30" s="1">
        <f t="shared" si="31"/>
        <v>0</v>
      </c>
      <c r="AM30" s="1">
        <f t="shared" si="31"/>
        <v>0</v>
      </c>
      <c r="AN30" s="1">
        <f t="shared" si="31"/>
        <v>0</v>
      </c>
      <c r="AO30" s="1">
        <f t="shared" si="31"/>
        <v>78</v>
      </c>
      <c r="AP30" s="1">
        <f t="shared" si="31"/>
        <v>2</v>
      </c>
      <c r="AQ30" s="1">
        <f t="shared" si="31"/>
        <v>1</v>
      </c>
      <c r="AR30" s="1">
        <f t="shared" si="31"/>
        <v>5</v>
      </c>
      <c r="AS30" s="1">
        <f t="shared" si="31"/>
        <v>0</v>
      </c>
      <c r="AT30" s="1">
        <f t="shared" si="31"/>
        <v>86</v>
      </c>
      <c r="AU30" s="1">
        <f t="shared" si="31"/>
        <v>0</v>
      </c>
      <c r="AV30" s="1">
        <f t="shared" si="31"/>
        <v>0</v>
      </c>
      <c r="AW30" s="1">
        <f t="shared" si="31"/>
        <v>0</v>
      </c>
      <c r="AX30" s="1">
        <f t="shared" si="31"/>
        <v>0</v>
      </c>
      <c r="AY30" s="1">
        <f t="shared" si="31"/>
        <v>86</v>
      </c>
      <c r="AZ30" s="1">
        <f t="shared" si="31"/>
        <v>0</v>
      </c>
      <c r="BA30" s="1">
        <f t="shared" si="31"/>
        <v>0</v>
      </c>
      <c r="BB30" s="1">
        <f t="shared" si="31"/>
        <v>0</v>
      </c>
      <c r="BC30" s="1">
        <f t="shared" si="31"/>
        <v>0</v>
      </c>
      <c r="BD30" s="1">
        <f t="shared" si="31"/>
        <v>86</v>
      </c>
      <c r="BE30" s="1">
        <f t="shared" si="31"/>
        <v>0</v>
      </c>
      <c r="BF30" s="1">
        <f t="shared" si="31"/>
        <v>0</v>
      </c>
      <c r="BG30" s="1">
        <f t="shared" si="31"/>
        <v>0</v>
      </c>
      <c r="BH30" s="1">
        <f t="shared" si="31"/>
        <v>0</v>
      </c>
      <c r="BI30" s="1">
        <f t="shared" si="31"/>
        <v>86</v>
      </c>
      <c r="BJ30" s="1">
        <f t="shared" si="31"/>
        <v>0</v>
      </c>
      <c r="BK30" s="1">
        <f t="shared" si="31"/>
        <v>0</v>
      </c>
      <c r="BL30" s="1">
        <f t="shared" si="31"/>
        <v>0</v>
      </c>
      <c r="BM30" s="1">
        <f t="shared" si="31"/>
        <v>0</v>
      </c>
      <c r="BN30" s="1">
        <f t="shared" si="31"/>
        <v>86</v>
      </c>
      <c r="BO30" s="1">
        <f t="shared" si="31"/>
        <v>0</v>
      </c>
      <c r="BP30" s="1">
        <f t="shared" si="31"/>
        <v>0</v>
      </c>
      <c r="BQ30" s="1">
        <f t="shared" si="31"/>
        <v>0</v>
      </c>
      <c r="BR30" s="1">
        <f t="shared" si="31"/>
        <v>0</v>
      </c>
      <c r="BS30" s="1">
        <f t="shared" si="31"/>
        <v>86</v>
      </c>
    </row>
    <row r="31" spans="1:71" x14ac:dyDescent="0.25">
      <c r="A31" s="1"/>
      <c r="B31" s="1" t="s">
        <v>244</v>
      </c>
      <c r="C31" s="1">
        <f>COUNT(C24:C29)</f>
        <v>6</v>
      </c>
      <c r="D31" s="1"/>
      <c r="E31" s="1">
        <f>SUM(E23:E29)</f>
        <v>122</v>
      </c>
      <c r="F31" s="1">
        <f>SUM(F23:F29)</f>
        <v>128</v>
      </c>
      <c r="G31" s="2">
        <f>$BS30/F31</f>
        <v>0.671875</v>
      </c>
      <c r="H31" s="79">
        <f>SUM(H23:H29)</f>
        <v>54</v>
      </c>
      <c r="I31" s="79">
        <f>SUM(I23:I29)</f>
        <v>61</v>
      </c>
      <c r="J31" s="79">
        <f>SUM(J23:J29)</f>
        <v>7</v>
      </c>
      <c r="K31" s="1"/>
      <c r="L31" s="1"/>
      <c r="M31" s="1"/>
      <c r="N31" s="1"/>
      <c r="O31" s="1"/>
      <c r="P31" s="2">
        <f>P30/F31</f>
        <v>0.5546875</v>
      </c>
      <c r="Q31" s="1"/>
      <c r="R31" s="1">
        <f>M30+R30</f>
        <v>5</v>
      </c>
      <c r="S31" s="1">
        <f>N30+S30</f>
        <v>17</v>
      </c>
      <c r="T31" s="1">
        <f>O30+T30</f>
        <v>0</v>
      </c>
      <c r="U31" s="2">
        <f>U30/F31</f>
        <v>0.6015625</v>
      </c>
      <c r="V31" s="1"/>
      <c r="W31" s="1">
        <f>R31+W30</f>
        <v>5</v>
      </c>
      <c r="X31" s="1">
        <f>S31+X30</f>
        <v>18</v>
      </c>
      <c r="Y31" s="1">
        <f>T31+Y30</f>
        <v>0</v>
      </c>
      <c r="Z31" s="2">
        <f>Z30/F31</f>
        <v>0.609375</v>
      </c>
      <c r="AA31" s="1"/>
      <c r="AB31" s="1">
        <f>W31+AB30</f>
        <v>5</v>
      </c>
      <c r="AC31" s="1">
        <f>X31+AC30</f>
        <v>18</v>
      </c>
      <c r="AD31" s="1">
        <f>Y31+AD30</f>
        <v>0</v>
      </c>
      <c r="AE31" s="2">
        <f>AE30/F31</f>
        <v>0.609375</v>
      </c>
      <c r="AF31" s="1"/>
      <c r="AG31" s="1">
        <f>AB31+AG30</f>
        <v>5</v>
      </c>
      <c r="AH31" s="1">
        <f>AC31+AH30</f>
        <v>18</v>
      </c>
      <c r="AI31" s="1">
        <f>AD31+AI30</f>
        <v>0</v>
      </c>
      <c r="AJ31" s="2">
        <f>AJ30/F31</f>
        <v>0.609375</v>
      </c>
      <c r="AK31" s="1"/>
      <c r="AL31" s="1">
        <f>AG31+AL30</f>
        <v>5</v>
      </c>
      <c r="AM31" s="1">
        <f>AH31+AM30</f>
        <v>18</v>
      </c>
      <c r="AN31" s="1">
        <f>AI31+AN30</f>
        <v>0</v>
      </c>
      <c r="AO31" s="2">
        <f>AO30/F31</f>
        <v>0.609375</v>
      </c>
      <c r="AP31" s="1"/>
      <c r="AQ31" s="1">
        <f>AL31+AQ30</f>
        <v>6</v>
      </c>
      <c r="AR31" s="1">
        <f>AM31+AR30</f>
        <v>23</v>
      </c>
      <c r="AS31" s="1">
        <f>AN31+AS30</f>
        <v>0</v>
      </c>
      <c r="AT31" s="2">
        <f>AT30/F31</f>
        <v>0.671875</v>
      </c>
      <c r="AU31" s="1"/>
      <c r="AV31" s="1">
        <f>AQ31+AV30</f>
        <v>6</v>
      </c>
      <c r="AW31" s="1">
        <f>AR31+AW30</f>
        <v>23</v>
      </c>
      <c r="AX31" s="1">
        <f>AS31+AX30</f>
        <v>0</v>
      </c>
      <c r="AY31" s="2">
        <f>AY30/F31</f>
        <v>0.671875</v>
      </c>
      <c r="AZ31" s="1"/>
      <c r="BA31" s="1">
        <f>AV31+BA30</f>
        <v>6</v>
      </c>
      <c r="BB31" s="1">
        <f>AW31+BB30</f>
        <v>23</v>
      </c>
      <c r="BC31" s="1">
        <f>AX31+BC30</f>
        <v>0</v>
      </c>
      <c r="BD31" s="2">
        <f>BD30/F31</f>
        <v>0.671875</v>
      </c>
      <c r="BE31" s="1"/>
      <c r="BF31" s="1">
        <f>BA31+BF30</f>
        <v>6</v>
      </c>
      <c r="BG31" s="1">
        <f>BB31+BG30</f>
        <v>23</v>
      </c>
      <c r="BH31" s="1">
        <f>BC31+BH30</f>
        <v>0</v>
      </c>
      <c r="BI31" s="2">
        <f>BI30/F31</f>
        <v>0.671875</v>
      </c>
      <c r="BJ31" s="1"/>
      <c r="BK31" s="1">
        <f>BF31+BK30</f>
        <v>6</v>
      </c>
      <c r="BL31" s="1">
        <f>BG31+BL30</f>
        <v>23</v>
      </c>
      <c r="BM31" s="1">
        <f>BH31+BM30</f>
        <v>0</v>
      </c>
      <c r="BN31" s="2">
        <f>BN30/F31</f>
        <v>0.671875</v>
      </c>
      <c r="BO31" s="1"/>
      <c r="BP31" s="1">
        <f>BK31+BP30</f>
        <v>6</v>
      </c>
      <c r="BQ31" s="1">
        <f>BL31+BQ30</f>
        <v>23</v>
      </c>
      <c r="BR31" s="1">
        <f>BM31+BR30</f>
        <v>0</v>
      </c>
      <c r="BS31" s="2">
        <f>BS30/F31</f>
        <v>0.671875</v>
      </c>
    </row>
    <row r="33" spans="1:71" x14ac:dyDescent="0.25">
      <c r="A33" s="20" t="s">
        <v>169</v>
      </c>
      <c r="B33" s="1"/>
      <c r="C33" s="1"/>
      <c r="D33" s="1"/>
      <c r="E33" s="45"/>
      <c r="F33" s="1"/>
      <c r="G33" s="2"/>
      <c r="H33" s="79"/>
      <c r="I33" s="79"/>
      <c r="J33" s="89"/>
      <c r="K33" s="57" t="s">
        <v>405</v>
      </c>
      <c r="L33" s="9">
        <v>2021</v>
      </c>
      <c r="M33" s="9"/>
      <c r="N33" s="9"/>
      <c r="O33" s="9"/>
      <c r="P33" s="79">
        <f>+I33</f>
        <v>0</v>
      </c>
      <c r="Q33" s="9"/>
      <c r="R33" s="9"/>
      <c r="S33" s="9"/>
      <c r="T33" s="9"/>
      <c r="U33" s="1">
        <f t="shared" ref="U33:U42" si="32">SUM(P33:T33)</f>
        <v>0</v>
      </c>
      <c r="V33" s="9"/>
      <c r="W33" s="9"/>
      <c r="X33" s="9"/>
      <c r="Y33" s="9"/>
      <c r="Z33" s="1">
        <f t="shared" ref="Z33:Z42" si="33">SUM(U33:Y33)</f>
        <v>0</v>
      </c>
      <c r="AA33" s="9"/>
      <c r="AB33" s="9"/>
      <c r="AC33" s="9"/>
      <c r="AD33" s="9"/>
      <c r="AE33" s="1">
        <f t="shared" ref="AE33:AE42" si="34">SUM(Z33:AD33)</f>
        <v>0</v>
      </c>
      <c r="AF33" s="9"/>
      <c r="AG33" s="9"/>
      <c r="AH33" s="9"/>
      <c r="AI33" s="9"/>
      <c r="AJ33" s="1">
        <f t="shared" ref="AJ33:AJ42" si="35">SUM(AE33:AI33)</f>
        <v>0</v>
      </c>
      <c r="AK33" s="9"/>
      <c r="AL33" s="9"/>
      <c r="AM33" s="9"/>
      <c r="AN33" s="9"/>
      <c r="AO33" s="1">
        <f t="shared" ref="AO33:AO42" si="36">SUM(AJ33:AN33)</f>
        <v>0</v>
      </c>
      <c r="AP33" s="9"/>
      <c r="AQ33" s="9"/>
      <c r="AR33" s="9"/>
      <c r="AS33" s="9"/>
      <c r="AT33" s="1">
        <f t="shared" ref="AT33:AT42" si="37">SUM(AO33:AS33)</f>
        <v>0</v>
      </c>
      <c r="AU33" s="9"/>
      <c r="AV33" s="9"/>
      <c r="AW33" s="9"/>
      <c r="AX33" s="9"/>
      <c r="AY33" s="1">
        <f t="shared" ref="AY33:AY42" si="38">SUM(AT33:AX33)</f>
        <v>0</v>
      </c>
      <c r="AZ33" s="9"/>
      <c r="BA33" s="9"/>
      <c r="BB33" s="9"/>
      <c r="BC33" s="9"/>
      <c r="BD33" s="1">
        <f t="shared" ref="BD33:BD42" si="39">SUM(AY33:BC33)</f>
        <v>0</v>
      </c>
      <c r="BE33" s="9"/>
      <c r="BF33" s="9"/>
      <c r="BG33" s="9"/>
      <c r="BH33" s="9"/>
      <c r="BI33" s="1">
        <f t="shared" ref="BI33:BI42" si="40">SUM(BD33:BH33)</f>
        <v>0</v>
      </c>
      <c r="BJ33" s="9"/>
      <c r="BK33" s="9"/>
      <c r="BL33" s="9"/>
      <c r="BM33" s="9"/>
      <c r="BN33" s="1">
        <f t="shared" ref="BN33:BN42" si="41">SUM(BI33:BM33)</f>
        <v>0</v>
      </c>
      <c r="BO33" s="9"/>
      <c r="BP33" s="9"/>
      <c r="BQ33" s="9"/>
      <c r="BR33" s="9"/>
      <c r="BS33" s="1">
        <f t="shared" ref="BS33:BS42" si="42">SUM(BN33:BR33)</f>
        <v>0</v>
      </c>
    </row>
    <row r="34" spans="1:71" s="110" customFormat="1" x14ac:dyDescent="0.25">
      <c r="A34" s="136"/>
      <c r="B34" s="152" t="s">
        <v>0</v>
      </c>
      <c r="C34" s="150">
        <v>1</v>
      </c>
      <c r="D34" s="150">
        <v>4248</v>
      </c>
      <c r="E34" s="153">
        <v>43</v>
      </c>
      <c r="F34" s="106">
        <f>IF(B34="MAL",E34,IF(E34&gt;=11,E34+variables!$B$1,11))</f>
        <v>44</v>
      </c>
      <c r="G34" s="107">
        <f t="shared" ref="G34:G42" si="43">$BS34/F34</f>
        <v>0.93181818181818177</v>
      </c>
      <c r="H34" s="108">
        <v>22</v>
      </c>
      <c r="I34" s="108">
        <f t="shared" ref="I34:I42" si="44">+H34+J34</f>
        <v>22</v>
      </c>
      <c r="J34" s="115"/>
      <c r="K34" s="137">
        <v>2021</v>
      </c>
      <c r="L34" s="109">
        <v>2021</v>
      </c>
      <c r="M34" s="109"/>
      <c r="N34" s="109"/>
      <c r="O34" s="109"/>
      <c r="P34" s="108">
        <f>+H34+SUM(M34:O34)</f>
        <v>22</v>
      </c>
      <c r="Q34" s="109"/>
      <c r="R34" s="109"/>
      <c r="S34" s="109"/>
      <c r="T34" s="109"/>
      <c r="U34" s="106">
        <f t="shared" si="32"/>
        <v>22</v>
      </c>
      <c r="V34" s="109"/>
      <c r="W34" s="109"/>
      <c r="X34" s="109"/>
      <c r="Y34" s="109"/>
      <c r="Z34" s="106">
        <f t="shared" si="33"/>
        <v>22</v>
      </c>
      <c r="AA34" s="109"/>
      <c r="AB34" s="109"/>
      <c r="AC34" s="109"/>
      <c r="AD34" s="109"/>
      <c r="AE34" s="106">
        <f t="shared" si="34"/>
        <v>22</v>
      </c>
      <c r="AF34" s="109"/>
      <c r="AG34" s="109"/>
      <c r="AH34" s="109"/>
      <c r="AI34" s="109"/>
      <c r="AJ34" s="106">
        <f t="shared" si="35"/>
        <v>22</v>
      </c>
      <c r="AK34" s="109"/>
      <c r="AL34" s="109"/>
      <c r="AM34" s="109">
        <v>19</v>
      </c>
      <c r="AN34" s="109"/>
      <c r="AO34" s="106">
        <f t="shared" si="36"/>
        <v>41</v>
      </c>
      <c r="AP34" s="109"/>
      <c r="AQ34" s="109"/>
      <c r="AR34" s="109"/>
      <c r="AS34" s="109"/>
      <c r="AT34" s="106">
        <f t="shared" si="37"/>
        <v>41</v>
      </c>
      <c r="AU34" s="109"/>
      <c r="AV34" s="109"/>
      <c r="AW34" s="109"/>
      <c r="AX34" s="109"/>
      <c r="AY34" s="106">
        <f t="shared" si="38"/>
        <v>41</v>
      </c>
      <c r="AZ34" s="109"/>
      <c r="BA34" s="109"/>
      <c r="BB34" s="109"/>
      <c r="BC34" s="109"/>
      <c r="BD34" s="106">
        <f t="shared" si="39"/>
        <v>41</v>
      </c>
      <c r="BE34" s="109"/>
      <c r="BF34" s="109"/>
      <c r="BG34" s="109"/>
      <c r="BH34" s="109"/>
      <c r="BI34" s="106">
        <f t="shared" si="40"/>
        <v>41</v>
      </c>
      <c r="BJ34" s="109"/>
      <c r="BK34" s="109"/>
      <c r="BL34" s="109"/>
      <c r="BM34" s="109"/>
      <c r="BN34" s="106">
        <f t="shared" si="41"/>
        <v>41</v>
      </c>
      <c r="BO34" s="109"/>
      <c r="BP34" s="109"/>
      <c r="BQ34" s="109"/>
      <c r="BR34" s="109"/>
      <c r="BS34" s="106">
        <f t="shared" si="42"/>
        <v>41</v>
      </c>
    </row>
    <row r="35" spans="1:71" x14ac:dyDescent="0.25">
      <c r="A35" s="20"/>
      <c r="B35" s="26" t="s">
        <v>246</v>
      </c>
      <c r="C35" s="24">
        <v>4</v>
      </c>
      <c r="D35" s="24">
        <v>3965</v>
      </c>
      <c r="E35" s="45">
        <v>32</v>
      </c>
      <c r="F35" s="1">
        <f>IF(B35="MAL",E35,IF(E35&gt;=11,E35+variables!$B$1,11))</f>
        <v>33</v>
      </c>
      <c r="G35" s="2">
        <f t="shared" si="43"/>
        <v>0.72727272727272729</v>
      </c>
      <c r="H35" s="79">
        <v>15</v>
      </c>
      <c r="I35" s="79">
        <f t="shared" si="44"/>
        <v>16</v>
      </c>
      <c r="J35" s="89">
        <v>1</v>
      </c>
      <c r="K35" s="57">
        <v>2021</v>
      </c>
      <c r="L35" s="57">
        <v>2021</v>
      </c>
      <c r="M35" s="24"/>
      <c r="N35" s="24"/>
      <c r="O35" s="24"/>
      <c r="P35" s="79">
        <f t="shared" ref="P35:P42" si="45">+H35+SUM(M35:O35)</f>
        <v>15</v>
      </c>
      <c r="Q35" s="9"/>
      <c r="R35" s="9"/>
      <c r="S35" s="9"/>
      <c r="T35" s="9"/>
      <c r="U35" s="1">
        <f t="shared" si="32"/>
        <v>15</v>
      </c>
      <c r="V35" s="9"/>
      <c r="W35" s="9"/>
      <c r="X35" s="9"/>
      <c r="Y35" s="9"/>
      <c r="Z35" s="1">
        <f t="shared" si="33"/>
        <v>15</v>
      </c>
      <c r="AA35" s="9"/>
      <c r="AB35" s="9"/>
      <c r="AC35" s="9"/>
      <c r="AD35" s="9"/>
      <c r="AE35" s="1">
        <f t="shared" si="34"/>
        <v>15</v>
      </c>
      <c r="AF35" s="9"/>
      <c r="AG35" s="9"/>
      <c r="AH35" s="9"/>
      <c r="AI35" s="9"/>
      <c r="AJ35" s="1">
        <f t="shared" si="35"/>
        <v>15</v>
      </c>
      <c r="AK35" s="9"/>
      <c r="AL35" s="9">
        <v>2</v>
      </c>
      <c r="AM35" s="9"/>
      <c r="AN35" s="9"/>
      <c r="AO35" s="1">
        <f t="shared" si="36"/>
        <v>17</v>
      </c>
      <c r="AP35" s="9"/>
      <c r="AQ35" s="9"/>
      <c r="AR35" s="9">
        <v>5</v>
      </c>
      <c r="AS35" s="9"/>
      <c r="AT35" s="1">
        <f t="shared" si="37"/>
        <v>22</v>
      </c>
      <c r="AU35" s="9">
        <v>1</v>
      </c>
      <c r="AV35" s="9"/>
      <c r="AW35" s="9">
        <v>1</v>
      </c>
      <c r="AX35" s="9"/>
      <c r="AY35" s="1">
        <f t="shared" si="38"/>
        <v>24</v>
      </c>
      <c r="AZ35" s="9"/>
      <c r="BA35" s="9"/>
      <c r="BB35" s="9"/>
      <c r="BC35" s="9"/>
      <c r="BD35" s="1">
        <f t="shared" si="39"/>
        <v>24</v>
      </c>
      <c r="BE35" s="9"/>
      <c r="BF35" s="9"/>
      <c r="BG35" s="9"/>
      <c r="BH35" s="9"/>
      <c r="BI35" s="1">
        <f t="shared" si="40"/>
        <v>24</v>
      </c>
      <c r="BJ35" s="9"/>
      <c r="BK35" s="9"/>
      <c r="BL35" s="9"/>
      <c r="BM35" s="9"/>
      <c r="BN35" s="1">
        <f t="shared" si="41"/>
        <v>24</v>
      </c>
      <c r="BO35" s="9"/>
      <c r="BP35" s="9"/>
      <c r="BQ35" s="9"/>
      <c r="BR35" s="9"/>
      <c r="BS35" s="1">
        <f t="shared" si="42"/>
        <v>24</v>
      </c>
    </row>
    <row r="36" spans="1:71" s="170" customFormat="1" x14ac:dyDescent="0.25">
      <c r="A36" s="160"/>
      <c r="B36" s="195" t="s">
        <v>247</v>
      </c>
      <c r="C36" s="177">
        <v>6</v>
      </c>
      <c r="D36" s="177">
        <v>661</v>
      </c>
      <c r="E36" s="197">
        <v>20</v>
      </c>
      <c r="F36" s="161">
        <f>IF(B36="MAL",E36,IF(E36&gt;=11,E36+variables!$B$1,11))</f>
        <v>21</v>
      </c>
      <c r="G36" s="171">
        <f t="shared" si="43"/>
        <v>0.52380952380952384</v>
      </c>
      <c r="H36" s="169">
        <v>11</v>
      </c>
      <c r="I36" s="169">
        <f t="shared" si="44"/>
        <v>11</v>
      </c>
      <c r="J36" s="166"/>
      <c r="K36" s="183">
        <v>2021</v>
      </c>
      <c r="L36" s="168">
        <v>2021</v>
      </c>
      <c r="M36" s="177"/>
      <c r="N36" s="177"/>
      <c r="O36" s="177"/>
      <c r="P36" s="169">
        <f t="shared" si="45"/>
        <v>11</v>
      </c>
      <c r="Q36" s="168"/>
      <c r="R36" s="168"/>
      <c r="S36" s="168"/>
      <c r="T36" s="168"/>
      <c r="U36" s="161">
        <f t="shared" si="32"/>
        <v>11</v>
      </c>
      <c r="V36" s="168"/>
      <c r="W36" s="168"/>
      <c r="X36" s="168"/>
      <c r="Y36" s="168"/>
      <c r="Z36" s="161">
        <f t="shared" si="33"/>
        <v>11</v>
      </c>
      <c r="AA36" s="168"/>
      <c r="AB36" s="168"/>
      <c r="AC36" s="168"/>
      <c r="AD36" s="168"/>
      <c r="AE36" s="161">
        <f t="shared" si="34"/>
        <v>11</v>
      </c>
      <c r="AF36" s="168"/>
      <c r="AG36" s="168"/>
      <c r="AH36" s="168"/>
      <c r="AI36" s="168"/>
      <c r="AJ36" s="161">
        <f t="shared" si="35"/>
        <v>11</v>
      </c>
      <c r="AK36" s="168"/>
      <c r="AL36" s="168"/>
      <c r="AM36" s="168"/>
      <c r="AN36" s="168"/>
      <c r="AO36" s="161">
        <f t="shared" si="36"/>
        <v>11</v>
      </c>
      <c r="AP36" s="168"/>
      <c r="AQ36" s="168"/>
      <c r="AR36" s="168"/>
      <c r="AS36" s="168"/>
      <c r="AT36" s="161">
        <f t="shared" si="37"/>
        <v>11</v>
      </c>
      <c r="AU36" s="168"/>
      <c r="AV36" s="168"/>
      <c r="AW36" s="168"/>
      <c r="AX36" s="168"/>
      <c r="AY36" s="161">
        <f t="shared" si="38"/>
        <v>11</v>
      </c>
      <c r="AZ36" s="168"/>
      <c r="BA36" s="168"/>
      <c r="BB36" s="168"/>
      <c r="BC36" s="168"/>
      <c r="BD36" s="161">
        <f t="shared" si="39"/>
        <v>11</v>
      </c>
      <c r="BE36" s="168"/>
      <c r="BF36" s="168"/>
      <c r="BG36" s="168"/>
      <c r="BH36" s="168"/>
      <c r="BI36" s="161">
        <f t="shared" si="40"/>
        <v>11</v>
      </c>
      <c r="BJ36" s="168"/>
      <c r="BK36" s="168"/>
      <c r="BL36" s="168"/>
      <c r="BM36" s="168"/>
      <c r="BN36" s="161">
        <f t="shared" si="41"/>
        <v>11</v>
      </c>
      <c r="BO36" s="168"/>
      <c r="BP36" s="168"/>
      <c r="BQ36" s="168"/>
      <c r="BR36" s="168"/>
      <c r="BS36" s="161">
        <f t="shared" si="42"/>
        <v>11</v>
      </c>
    </row>
    <row r="37" spans="1:71" x14ac:dyDescent="0.25">
      <c r="A37" s="20"/>
      <c r="B37" s="9" t="s">
        <v>180</v>
      </c>
      <c r="C37" s="24">
        <v>8</v>
      </c>
      <c r="D37" s="24">
        <v>1643</v>
      </c>
      <c r="E37" s="45">
        <v>28</v>
      </c>
      <c r="F37" s="1">
        <f>IF(B37="MAL",E37,IF(E37&gt;=11,E37+variables!$B$1,11))</f>
        <v>29</v>
      </c>
      <c r="G37" s="2">
        <f t="shared" si="43"/>
        <v>0.68965517241379315</v>
      </c>
      <c r="H37" s="79">
        <v>16</v>
      </c>
      <c r="I37" s="79">
        <f t="shared" si="44"/>
        <v>16</v>
      </c>
      <c r="J37" s="89"/>
      <c r="K37" s="57">
        <v>2021</v>
      </c>
      <c r="L37" s="9">
        <v>2021</v>
      </c>
      <c r="M37" s="24"/>
      <c r="N37" s="24"/>
      <c r="O37" s="24"/>
      <c r="P37" s="79">
        <f t="shared" si="45"/>
        <v>16</v>
      </c>
      <c r="Q37" s="9"/>
      <c r="R37" s="9"/>
      <c r="S37" s="9"/>
      <c r="T37" s="9"/>
      <c r="U37" s="1">
        <f>SUM(P37:T37)</f>
        <v>16</v>
      </c>
      <c r="V37" s="9"/>
      <c r="W37" s="9"/>
      <c r="X37" s="9"/>
      <c r="Y37" s="9"/>
      <c r="Z37" s="1">
        <f>SUM(U37:Y37)</f>
        <v>16</v>
      </c>
      <c r="AA37" s="9"/>
      <c r="AB37" s="9"/>
      <c r="AC37" s="9"/>
      <c r="AD37" s="9"/>
      <c r="AE37" s="1">
        <f>SUM(Z37:AD37)</f>
        <v>16</v>
      </c>
      <c r="AF37" s="9"/>
      <c r="AG37" s="9"/>
      <c r="AH37" s="9"/>
      <c r="AI37" s="9"/>
      <c r="AJ37" s="1">
        <f>SUM(AE37:AI37)</f>
        <v>16</v>
      </c>
      <c r="AK37" s="9">
        <v>1</v>
      </c>
      <c r="AL37" s="9"/>
      <c r="AM37" s="9">
        <v>2</v>
      </c>
      <c r="AN37" s="9"/>
      <c r="AO37" s="1">
        <f>SUM(AJ37:AN37)</f>
        <v>19</v>
      </c>
      <c r="AP37" s="9"/>
      <c r="AQ37" s="9"/>
      <c r="AR37" s="9">
        <v>1</v>
      </c>
      <c r="AS37" s="9"/>
      <c r="AT37" s="1">
        <f>SUM(AO37:AS37)</f>
        <v>20</v>
      </c>
      <c r="AU37" s="9"/>
      <c r="AV37" s="9"/>
      <c r="AW37" s="9"/>
      <c r="AX37" s="9"/>
      <c r="AY37" s="1">
        <f>SUM(AT37:AX37)</f>
        <v>20</v>
      </c>
      <c r="AZ37" s="9"/>
      <c r="BA37" s="9"/>
      <c r="BB37" s="9"/>
      <c r="BC37" s="9"/>
      <c r="BD37" s="1">
        <f>SUM(AY37:BC37)</f>
        <v>20</v>
      </c>
      <c r="BE37" s="9"/>
      <c r="BF37" s="9"/>
      <c r="BG37" s="9"/>
      <c r="BH37" s="9"/>
      <c r="BI37" s="1">
        <f>SUM(BD37:BH37)</f>
        <v>20</v>
      </c>
      <c r="BJ37" s="9"/>
      <c r="BK37" s="9"/>
      <c r="BL37" s="9"/>
      <c r="BM37" s="9"/>
      <c r="BN37" s="1">
        <f>SUM(BI37:BM37)</f>
        <v>20</v>
      </c>
      <c r="BO37" s="9"/>
      <c r="BP37" s="9"/>
      <c r="BQ37" s="9"/>
      <c r="BR37" s="9"/>
      <c r="BS37" s="1">
        <f t="shared" si="42"/>
        <v>20</v>
      </c>
    </row>
    <row r="38" spans="1:71" x14ac:dyDescent="0.25">
      <c r="A38" s="20"/>
      <c r="B38" s="28" t="s">
        <v>63</v>
      </c>
      <c r="C38" s="29">
        <v>9</v>
      </c>
      <c r="D38" s="29">
        <v>3232</v>
      </c>
      <c r="E38" s="27">
        <v>29</v>
      </c>
      <c r="F38" s="1">
        <f>IF(B38="MAL",E38,IF(E38&gt;=11,E38+variables!$B$1,11))</f>
        <v>30</v>
      </c>
      <c r="G38" s="2">
        <f t="shared" si="43"/>
        <v>0.7</v>
      </c>
      <c r="H38" s="79">
        <v>7</v>
      </c>
      <c r="I38" s="79">
        <f t="shared" si="44"/>
        <v>8</v>
      </c>
      <c r="J38" s="89">
        <v>1</v>
      </c>
      <c r="K38" s="57">
        <v>2021</v>
      </c>
      <c r="L38" s="9">
        <v>2021</v>
      </c>
      <c r="M38" s="9"/>
      <c r="N38" s="9"/>
      <c r="O38" s="9"/>
      <c r="P38" s="79">
        <f t="shared" si="45"/>
        <v>7</v>
      </c>
      <c r="Q38" s="28"/>
      <c r="R38" s="9"/>
      <c r="S38" s="9"/>
      <c r="T38" s="9"/>
      <c r="U38" s="1">
        <f t="shared" si="32"/>
        <v>7</v>
      </c>
      <c r="V38" s="9"/>
      <c r="W38" s="9"/>
      <c r="X38" s="9"/>
      <c r="Y38" s="9"/>
      <c r="Z38" s="1">
        <f t="shared" si="33"/>
        <v>7</v>
      </c>
      <c r="AA38" s="9"/>
      <c r="AB38" s="9"/>
      <c r="AC38" s="9"/>
      <c r="AD38" s="9"/>
      <c r="AE38" s="1">
        <f t="shared" si="34"/>
        <v>7</v>
      </c>
      <c r="AF38" s="9"/>
      <c r="AG38" s="9"/>
      <c r="AH38" s="9"/>
      <c r="AI38" s="9"/>
      <c r="AJ38" s="1">
        <f t="shared" si="35"/>
        <v>7</v>
      </c>
      <c r="AK38" s="9"/>
      <c r="AL38" s="9"/>
      <c r="AM38" s="9">
        <v>13</v>
      </c>
      <c r="AN38" s="9"/>
      <c r="AO38" s="1">
        <f t="shared" si="36"/>
        <v>20</v>
      </c>
      <c r="AP38" s="9">
        <v>1</v>
      </c>
      <c r="AQ38" s="9"/>
      <c r="AR38" s="9"/>
      <c r="AS38" s="9"/>
      <c r="AT38" s="1">
        <f t="shared" si="37"/>
        <v>21</v>
      </c>
      <c r="AU38" s="9"/>
      <c r="AV38" s="9"/>
      <c r="AW38" s="9"/>
      <c r="AX38" s="9"/>
      <c r="AY38" s="1">
        <f t="shared" si="38"/>
        <v>21</v>
      </c>
      <c r="AZ38" s="9"/>
      <c r="BA38" s="9"/>
      <c r="BB38" s="9"/>
      <c r="BC38" s="9"/>
      <c r="BD38" s="1">
        <f t="shared" si="39"/>
        <v>21</v>
      </c>
      <c r="BE38" s="9"/>
      <c r="BF38" s="9"/>
      <c r="BG38" s="9"/>
      <c r="BH38" s="9"/>
      <c r="BI38" s="1">
        <f t="shared" si="40"/>
        <v>21</v>
      </c>
      <c r="BJ38" s="9"/>
      <c r="BK38" s="9"/>
      <c r="BL38" s="9"/>
      <c r="BM38" s="9"/>
      <c r="BN38" s="1">
        <f t="shared" si="41"/>
        <v>21</v>
      </c>
      <c r="BO38" s="9"/>
      <c r="BP38" s="9"/>
      <c r="BQ38" s="9"/>
      <c r="BR38" s="9"/>
      <c r="BS38" s="1">
        <f t="shared" si="42"/>
        <v>21</v>
      </c>
    </row>
    <row r="39" spans="1:71" x14ac:dyDescent="0.25">
      <c r="A39" s="20"/>
      <c r="B39" s="9" t="s">
        <v>64</v>
      </c>
      <c r="C39" s="24">
        <v>12</v>
      </c>
      <c r="D39" s="24">
        <v>584</v>
      </c>
      <c r="E39" s="45">
        <v>28</v>
      </c>
      <c r="F39" s="1">
        <f>IF(B39="MAL",E39,IF(E39&gt;=11,E39+variables!$B$1,11))</f>
        <v>29</v>
      </c>
      <c r="G39" s="2">
        <f t="shared" si="43"/>
        <v>0.27586206896551724</v>
      </c>
      <c r="H39" s="79">
        <v>8</v>
      </c>
      <c r="I39" s="79">
        <f t="shared" si="44"/>
        <v>8</v>
      </c>
      <c r="J39" s="89"/>
      <c r="K39" s="57">
        <v>2021</v>
      </c>
      <c r="L39" s="9">
        <v>2021</v>
      </c>
      <c r="M39" s="24"/>
      <c r="N39" s="24"/>
      <c r="O39" s="24"/>
      <c r="P39" s="79">
        <f t="shared" si="45"/>
        <v>8</v>
      </c>
      <c r="Q39" s="9"/>
      <c r="R39" s="9"/>
      <c r="S39" s="9"/>
      <c r="T39" s="9"/>
      <c r="U39" s="1">
        <f t="shared" si="32"/>
        <v>8</v>
      </c>
      <c r="V39" s="9"/>
      <c r="W39" s="9"/>
      <c r="X39" s="9"/>
      <c r="Y39" s="9"/>
      <c r="Z39" s="1">
        <f t="shared" si="33"/>
        <v>8</v>
      </c>
      <c r="AA39" s="9"/>
      <c r="AB39" s="9"/>
      <c r="AC39" s="9"/>
      <c r="AD39" s="9"/>
      <c r="AE39" s="1">
        <f t="shared" si="34"/>
        <v>8</v>
      </c>
      <c r="AF39" s="9"/>
      <c r="AG39" s="9"/>
      <c r="AH39" s="9"/>
      <c r="AI39" s="9"/>
      <c r="AJ39" s="1">
        <f t="shared" si="35"/>
        <v>8</v>
      </c>
      <c r="AK39" s="9"/>
      <c r="AL39" s="9"/>
      <c r="AM39" s="9"/>
      <c r="AN39" s="9"/>
      <c r="AO39" s="1">
        <f t="shared" si="36"/>
        <v>8</v>
      </c>
      <c r="AP39" s="9"/>
      <c r="AQ39" s="9"/>
      <c r="AR39" s="9"/>
      <c r="AS39" s="9"/>
      <c r="AT39" s="1">
        <f t="shared" si="37"/>
        <v>8</v>
      </c>
      <c r="AU39" s="9"/>
      <c r="AV39" s="9"/>
      <c r="AW39" s="9"/>
      <c r="AX39" s="9"/>
      <c r="AY39" s="1">
        <f t="shared" si="38"/>
        <v>8</v>
      </c>
      <c r="AZ39" s="9"/>
      <c r="BA39" s="9"/>
      <c r="BB39" s="9"/>
      <c r="BC39" s="9"/>
      <c r="BD39" s="1">
        <f t="shared" si="39"/>
        <v>8</v>
      </c>
      <c r="BE39" s="9"/>
      <c r="BF39" s="9"/>
      <c r="BG39" s="9"/>
      <c r="BH39" s="9"/>
      <c r="BI39" s="1">
        <f t="shared" si="40"/>
        <v>8</v>
      </c>
      <c r="BJ39" s="9"/>
      <c r="BK39" s="9"/>
      <c r="BL39" s="9"/>
      <c r="BM39" s="9"/>
      <c r="BN39" s="1">
        <f t="shared" si="41"/>
        <v>8</v>
      </c>
      <c r="BO39" s="9"/>
      <c r="BP39" s="9"/>
      <c r="BQ39" s="9"/>
      <c r="BR39" s="9"/>
      <c r="BS39" s="1">
        <f t="shared" si="42"/>
        <v>8</v>
      </c>
    </row>
    <row r="40" spans="1:71" x14ac:dyDescent="0.25">
      <c r="A40" s="20"/>
      <c r="B40" s="9" t="s">
        <v>21</v>
      </c>
      <c r="C40" s="24">
        <v>20</v>
      </c>
      <c r="D40" s="24">
        <v>3437</v>
      </c>
      <c r="E40" s="45">
        <v>13</v>
      </c>
      <c r="F40" s="1">
        <f>IF(B40="MAL",E40,IF(E40&gt;=11,E40+variables!$B$1,11))</f>
        <v>14</v>
      </c>
      <c r="G40" s="2">
        <f t="shared" si="43"/>
        <v>0.6428571428571429</v>
      </c>
      <c r="H40" s="79">
        <v>3</v>
      </c>
      <c r="I40" s="79">
        <f t="shared" si="44"/>
        <v>3</v>
      </c>
      <c r="J40" s="89"/>
      <c r="K40" s="57">
        <v>2021</v>
      </c>
      <c r="L40" s="9">
        <v>2021</v>
      </c>
      <c r="M40" s="9"/>
      <c r="N40" s="9"/>
      <c r="O40" s="9"/>
      <c r="P40" s="79">
        <f t="shared" si="45"/>
        <v>3</v>
      </c>
      <c r="Q40" s="9"/>
      <c r="R40" s="9"/>
      <c r="S40" s="9"/>
      <c r="T40" s="9"/>
      <c r="U40" s="1">
        <f t="shared" si="32"/>
        <v>3</v>
      </c>
      <c r="V40" s="9"/>
      <c r="W40" s="9"/>
      <c r="X40" s="9"/>
      <c r="Y40" s="9"/>
      <c r="Z40" s="1">
        <f t="shared" si="33"/>
        <v>3</v>
      </c>
      <c r="AA40" s="9"/>
      <c r="AB40" s="9"/>
      <c r="AC40" s="9"/>
      <c r="AD40" s="9"/>
      <c r="AE40" s="1">
        <f t="shared" si="34"/>
        <v>3</v>
      </c>
      <c r="AF40" s="9"/>
      <c r="AG40" s="9"/>
      <c r="AH40" s="9"/>
      <c r="AI40" s="9"/>
      <c r="AJ40" s="1">
        <f t="shared" si="35"/>
        <v>3</v>
      </c>
      <c r="AK40" s="9"/>
      <c r="AL40" s="9"/>
      <c r="AM40" s="9"/>
      <c r="AN40" s="9"/>
      <c r="AO40" s="1">
        <f t="shared" si="36"/>
        <v>3</v>
      </c>
      <c r="AP40" s="9"/>
      <c r="AQ40" s="9"/>
      <c r="AR40" s="9">
        <v>6</v>
      </c>
      <c r="AS40" s="9"/>
      <c r="AT40" s="1">
        <f t="shared" si="37"/>
        <v>9</v>
      </c>
      <c r="AU40" s="9"/>
      <c r="AV40" s="9"/>
      <c r="AW40" s="9"/>
      <c r="AX40" s="9"/>
      <c r="AY40" s="1">
        <f t="shared" si="38"/>
        <v>9</v>
      </c>
      <c r="AZ40" s="9"/>
      <c r="BA40" s="9"/>
      <c r="BB40" s="9"/>
      <c r="BC40" s="9"/>
      <c r="BD40" s="1">
        <f t="shared" si="39"/>
        <v>9</v>
      </c>
      <c r="BE40" s="9"/>
      <c r="BF40" s="9"/>
      <c r="BG40" s="9"/>
      <c r="BH40" s="9"/>
      <c r="BI40" s="1">
        <f t="shared" si="40"/>
        <v>9</v>
      </c>
      <c r="BJ40" s="9"/>
      <c r="BK40" s="9"/>
      <c r="BL40" s="9"/>
      <c r="BM40" s="9"/>
      <c r="BN40" s="1">
        <f t="shared" si="41"/>
        <v>9</v>
      </c>
      <c r="BO40" s="9"/>
      <c r="BP40" s="9"/>
      <c r="BQ40" s="9"/>
      <c r="BR40" s="9"/>
      <c r="BS40" s="1">
        <f t="shared" si="42"/>
        <v>9</v>
      </c>
    </row>
    <row r="41" spans="1:71" x14ac:dyDescent="0.25">
      <c r="A41" s="20"/>
      <c r="B41" s="9" t="s">
        <v>51</v>
      </c>
      <c r="C41" s="24">
        <v>22</v>
      </c>
      <c r="D41" s="24">
        <v>9745</v>
      </c>
      <c r="E41" s="45">
        <v>42</v>
      </c>
      <c r="F41" s="1">
        <f>IF(B41="MAL",E41,IF(E41&gt;=11,E41+variables!$B$1,11))</f>
        <v>43</v>
      </c>
      <c r="G41" s="2">
        <f t="shared" si="43"/>
        <v>0.18604651162790697</v>
      </c>
      <c r="H41" s="79">
        <v>8</v>
      </c>
      <c r="I41" s="79">
        <f t="shared" si="44"/>
        <v>8</v>
      </c>
      <c r="J41" s="89"/>
      <c r="K41" s="57">
        <v>2021</v>
      </c>
      <c r="L41" s="9">
        <v>2021</v>
      </c>
      <c r="M41" s="24"/>
      <c r="N41" s="24"/>
      <c r="O41" s="24"/>
      <c r="P41" s="79">
        <f t="shared" si="45"/>
        <v>8</v>
      </c>
      <c r="Q41" s="9"/>
      <c r="R41" s="9"/>
      <c r="S41" s="9"/>
      <c r="T41" s="9"/>
      <c r="U41" s="1">
        <f t="shared" si="32"/>
        <v>8</v>
      </c>
      <c r="V41" s="9"/>
      <c r="W41" s="9"/>
      <c r="X41" s="9"/>
      <c r="Y41" s="9"/>
      <c r="Z41" s="1">
        <f t="shared" si="33"/>
        <v>8</v>
      </c>
      <c r="AA41" s="9"/>
      <c r="AB41" s="9"/>
      <c r="AC41" s="9"/>
      <c r="AD41" s="9"/>
      <c r="AE41" s="1">
        <f t="shared" si="34"/>
        <v>8</v>
      </c>
      <c r="AF41" s="9"/>
      <c r="AG41" s="9"/>
      <c r="AH41" s="9"/>
      <c r="AI41" s="9"/>
      <c r="AJ41" s="1">
        <f t="shared" si="35"/>
        <v>8</v>
      </c>
      <c r="AK41" s="9"/>
      <c r="AL41" s="9"/>
      <c r="AM41" s="9"/>
      <c r="AN41" s="9"/>
      <c r="AO41" s="1">
        <f t="shared" si="36"/>
        <v>8</v>
      </c>
      <c r="AP41" s="9"/>
      <c r="AQ41" s="9"/>
      <c r="AR41" s="9"/>
      <c r="AS41" s="9"/>
      <c r="AT41" s="1">
        <f t="shared" si="37"/>
        <v>8</v>
      </c>
      <c r="AU41" s="9"/>
      <c r="AV41" s="9"/>
      <c r="AW41" s="9"/>
      <c r="AX41" s="9"/>
      <c r="AY41" s="1">
        <f t="shared" si="38"/>
        <v>8</v>
      </c>
      <c r="AZ41" s="9"/>
      <c r="BA41" s="9"/>
      <c r="BB41" s="9"/>
      <c r="BC41" s="9"/>
      <c r="BD41" s="1">
        <f t="shared" si="39"/>
        <v>8</v>
      </c>
      <c r="BE41" s="9"/>
      <c r="BF41" s="9"/>
      <c r="BG41" s="9"/>
      <c r="BH41" s="9"/>
      <c r="BI41" s="1">
        <f t="shared" si="40"/>
        <v>8</v>
      </c>
      <c r="BJ41" s="9"/>
      <c r="BK41" s="9"/>
      <c r="BL41" s="9"/>
      <c r="BM41" s="9"/>
      <c r="BN41" s="1">
        <f t="shared" si="41"/>
        <v>8</v>
      </c>
      <c r="BO41" s="9"/>
      <c r="BP41" s="9"/>
      <c r="BQ41" s="9"/>
      <c r="BR41" s="9"/>
      <c r="BS41" s="1">
        <f t="shared" si="42"/>
        <v>8</v>
      </c>
    </row>
    <row r="42" spans="1:71" s="170" customFormat="1" x14ac:dyDescent="0.25">
      <c r="A42" s="199"/>
      <c r="B42" s="167" t="s">
        <v>398</v>
      </c>
      <c r="C42" s="200">
        <v>23</v>
      </c>
      <c r="D42" s="200"/>
      <c r="E42" s="201">
        <v>22</v>
      </c>
      <c r="F42" s="161">
        <f>IF(B42="MAL",E42,IF(E42&gt;=11,E42+variables!$B$1,11))</f>
        <v>23</v>
      </c>
      <c r="G42" s="171">
        <f t="shared" si="43"/>
        <v>0.82608695652173914</v>
      </c>
      <c r="H42" s="165">
        <v>9</v>
      </c>
      <c r="I42" s="169">
        <f t="shared" si="44"/>
        <v>9</v>
      </c>
      <c r="J42" s="202"/>
      <c r="K42" s="183">
        <v>2021</v>
      </c>
      <c r="L42" s="167">
        <v>2021</v>
      </c>
      <c r="M42" s="200"/>
      <c r="N42" s="200"/>
      <c r="O42" s="200"/>
      <c r="P42" s="169">
        <f t="shared" si="45"/>
        <v>9</v>
      </c>
      <c r="Q42" s="167"/>
      <c r="R42" s="167"/>
      <c r="S42" s="167"/>
      <c r="T42" s="167"/>
      <c r="U42" s="161">
        <f t="shared" si="32"/>
        <v>9</v>
      </c>
      <c r="V42" s="167"/>
      <c r="W42" s="167"/>
      <c r="X42" s="167"/>
      <c r="Y42" s="167"/>
      <c r="Z42" s="161">
        <f t="shared" si="33"/>
        <v>9</v>
      </c>
      <c r="AA42" s="167"/>
      <c r="AB42" s="167"/>
      <c r="AC42" s="167"/>
      <c r="AD42" s="167"/>
      <c r="AE42" s="161">
        <f t="shared" si="34"/>
        <v>9</v>
      </c>
      <c r="AF42" s="167"/>
      <c r="AG42" s="167"/>
      <c r="AH42" s="167"/>
      <c r="AI42" s="167"/>
      <c r="AJ42" s="161">
        <f t="shared" si="35"/>
        <v>9</v>
      </c>
      <c r="AK42" s="167"/>
      <c r="AL42" s="167">
        <v>2</v>
      </c>
      <c r="AM42" s="167">
        <v>3</v>
      </c>
      <c r="AN42" s="167"/>
      <c r="AO42" s="161">
        <f t="shared" si="36"/>
        <v>14</v>
      </c>
      <c r="AP42" s="167"/>
      <c r="AQ42" s="167"/>
      <c r="AR42" s="167"/>
      <c r="AS42" s="167"/>
      <c r="AT42" s="161">
        <f t="shared" si="37"/>
        <v>14</v>
      </c>
      <c r="AU42" s="167"/>
      <c r="AV42" s="167"/>
      <c r="AW42" s="167">
        <v>5</v>
      </c>
      <c r="AX42" s="167"/>
      <c r="AY42" s="161">
        <f t="shared" si="38"/>
        <v>19</v>
      </c>
      <c r="AZ42" s="167"/>
      <c r="BA42" s="167"/>
      <c r="BB42" s="167"/>
      <c r="BC42" s="167"/>
      <c r="BD42" s="161">
        <f t="shared" si="39"/>
        <v>19</v>
      </c>
      <c r="BE42" s="167"/>
      <c r="BF42" s="167"/>
      <c r="BG42" s="167"/>
      <c r="BH42" s="167"/>
      <c r="BI42" s="161">
        <f t="shared" si="40"/>
        <v>19</v>
      </c>
      <c r="BJ42" s="167"/>
      <c r="BK42" s="167"/>
      <c r="BL42" s="167"/>
      <c r="BM42" s="167"/>
      <c r="BN42" s="161">
        <f t="shared" si="41"/>
        <v>19</v>
      </c>
      <c r="BO42" s="167"/>
      <c r="BP42" s="167"/>
      <c r="BQ42" s="167"/>
      <c r="BR42" s="167"/>
      <c r="BS42" s="161">
        <f t="shared" si="42"/>
        <v>19</v>
      </c>
    </row>
    <row r="43" spans="1:71" x14ac:dyDescent="0.25">
      <c r="A43" s="3"/>
      <c r="B43" s="8"/>
      <c r="C43" s="78"/>
      <c r="D43" s="78"/>
      <c r="E43" s="99"/>
      <c r="F43" s="4"/>
      <c r="G43" s="5"/>
      <c r="H43" s="84"/>
      <c r="I43" s="84"/>
      <c r="J43" s="88"/>
      <c r="K43" s="8"/>
      <c r="L43" s="8"/>
      <c r="M43" s="78"/>
      <c r="N43" s="78"/>
      <c r="O43" s="78"/>
      <c r="P43" s="84"/>
      <c r="Q43" s="8"/>
      <c r="R43" s="8"/>
      <c r="S43" s="8"/>
      <c r="T43" s="8"/>
      <c r="U43" s="4"/>
      <c r="V43" s="8"/>
      <c r="W43" s="8"/>
      <c r="X43" s="8"/>
      <c r="Y43" s="8"/>
      <c r="Z43" s="4"/>
      <c r="AA43" s="8"/>
      <c r="AB43" s="8"/>
      <c r="AC43" s="8"/>
      <c r="AD43" s="8"/>
      <c r="AE43" s="4"/>
      <c r="AF43" s="8"/>
      <c r="AG43" s="8"/>
      <c r="AH43" s="8"/>
      <c r="AI43" s="8"/>
      <c r="AJ43" s="4"/>
      <c r="AK43" s="8"/>
      <c r="AL43" s="8"/>
      <c r="AM43" s="8"/>
      <c r="AN43" s="8"/>
      <c r="AO43" s="4"/>
      <c r="AP43" s="8"/>
      <c r="AQ43" s="8"/>
      <c r="AR43" s="8"/>
      <c r="AS43" s="8"/>
      <c r="AT43" s="4"/>
      <c r="AU43" s="8"/>
      <c r="AV43" s="8"/>
      <c r="AW43" s="8"/>
      <c r="AX43" s="8"/>
      <c r="AY43" s="4"/>
      <c r="AZ43" s="8"/>
      <c r="BA43" s="8"/>
      <c r="BB43" s="8"/>
      <c r="BC43" s="8"/>
      <c r="BD43" s="4"/>
      <c r="BE43" s="8"/>
      <c r="BF43" s="8"/>
      <c r="BG43" s="8"/>
      <c r="BH43" s="8"/>
      <c r="BI43" s="4"/>
      <c r="BJ43" s="8"/>
      <c r="BK43" s="8"/>
      <c r="BL43" s="8"/>
      <c r="BM43" s="8"/>
      <c r="BN43" s="4"/>
      <c r="BO43" s="8"/>
      <c r="BP43" s="8"/>
      <c r="BQ43" s="8"/>
      <c r="BR43" s="8"/>
      <c r="BS43" s="4"/>
    </row>
    <row r="44" spans="1:71" x14ac:dyDescent="0.25">
      <c r="A44" s="4"/>
      <c r="B44" s="4"/>
      <c r="C44" s="4"/>
      <c r="D44" s="4"/>
      <c r="E44" s="4"/>
      <c r="F44" s="4"/>
      <c r="G44" s="4"/>
      <c r="H44" s="84"/>
      <c r="I44" s="84"/>
      <c r="J44" s="84"/>
      <c r="K44" s="4"/>
      <c r="L44" s="4"/>
      <c r="M44" s="4">
        <f t="shared" ref="M44:AR44" si="46">SUM(M33:M42)</f>
        <v>0</v>
      </c>
      <c r="N44" s="4">
        <f t="shared" si="46"/>
        <v>0</v>
      </c>
      <c r="O44" s="4">
        <f t="shared" si="46"/>
        <v>0</v>
      </c>
      <c r="P44" s="4">
        <f t="shared" si="46"/>
        <v>99</v>
      </c>
      <c r="Q44" s="4">
        <f t="shared" si="46"/>
        <v>0</v>
      </c>
      <c r="R44" s="4">
        <f t="shared" si="46"/>
        <v>0</v>
      </c>
      <c r="S44" s="4">
        <f t="shared" si="46"/>
        <v>0</v>
      </c>
      <c r="T44" s="4">
        <f t="shared" si="46"/>
        <v>0</v>
      </c>
      <c r="U44" s="4">
        <f t="shared" si="46"/>
        <v>99</v>
      </c>
      <c r="V44" s="4">
        <f t="shared" si="46"/>
        <v>0</v>
      </c>
      <c r="W44" s="4">
        <f t="shared" si="46"/>
        <v>0</v>
      </c>
      <c r="X44" s="4">
        <f t="shared" si="46"/>
        <v>0</v>
      </c>
      <c r="Y44" s="4">
        <f t="shared" si="46"/>
        <v>0</v>
      </c>
      <c r="Z44" s="4">
        <f t="shared" si="46"/>
        <v>99</v>
      </c>
      <c r="AA44" s="4">
        <f t="shared" si="46"/>
        <v>0</v>
      </c>
      <c r="AB44" s="4">
        <f t="shared" si="46"/>
        <v>0</v>
      </c>
      <c r="AC44" s="4">
        <f t="shared" si="46"/>
        <v>0</v>
      </c>
      <c r="AD44" s="4">
        <f t="shared" si="46"/>
        <v>0</v>
      </c>
      <c r="AE44" s="4">
        <f t="shared" si="46"/>
        <v>99</v>
      </c>
      <c r="AF44" s="4">
        <f t="shared" si="46"/>
        <v>0</v>
      </c>
      <c r="AG44" s="4">
        <f t="shared" si="46"/>
        <v>0</v>
      </c>
      <c r="AH44" s="4">
        <f t="shared" si="46"/>
        <v>0</v>
      </c>
      <c r="AI44" s="4">
        <f t="shared" si="46"/>
        <v>0</v>
      </c>
      <c r="AJ44" s="4">
        <f t="shared" si="46"/>
        <v>99</v>
      </c>
      <c r="AK44" s="4">
        <f t="shared" si="46"/>
        <v>1</v>
      </c>
      <c r="AL44" s="4">
        <f t="shared" si="46"/>
        <v>4</v>
      </c>
      <c r="AM44" s="4">
        <f t="shared" si="46"/>
        <v>37</v>
      </c>
      <c r="AN44" s="4">
        <f t="shared" si="46"/>
        <v>0</v>
      </c>
      <c r="AO44" s="4">
        <f t="shared" si="46"/>
        <v>141</v>
      </c>
      <c r="AP44" s="4">
        <f t="shared" si="46"/>
        <v>1</v>
      </c>
      <c r="AQ44" s="4">
        <f t="shared" si="46"/>
        <v>0</v>
      </c>
      <c r="AR44" s="4">
        <f t="shared" si="46"/>
        <v>12</v>
      </c>
      <c r="AS44" s="4">
        <f t="shared" ref="AS44:BS44" si="47">SUM(AS33:AS42)</f>
        <v>0</v>
      </c>
      <c r="AT44" s="4">
        <f t="shared" si="47"/>
        <v>154</v>
      </c>
      <c r="AU44" s="4">
        <f t="shared" si="47"/>
        <v>1</v>
      </c>
      <c r="AV44" s="4">
        <f t="shared" si="47"/>
        <v>0</v>
      </c>
      <c r="AW44" s="4">
        <f t="shared" si="47"/>
        <v>6</v>
      </c>
      <c r="AX44" s="4">
        <f t="shared" si="47"/>
        <v>0</v>
      </c>
      <c r="AY44" s="4">
        <f t="shared" si="47"/>
        <v>161</v>
      </c>
      <c r="AZ44" s="4">
        <f t="shared" si="47"/>
        <v>0</v>
      </c>
      <c r="BA44" s="4">
        <f t="shared" si="47"/>
        <v>0</v>
      </c>
      <c r="BB44" s="4">
        <f t="shared" si="47"/>
        <v>0</v>
      </c>
      <c r="BC44" s="4">
        <f t="shared" si="47"/>
        <v>0</v>
      </c>
      <c r="BD44" s="4">
        <f t="shared" si="47"/>
        <v>161</v>
      </c>
      <c r="BE44" s="4">
        <f t="shared" si="47"/>
        <v>0</v>
      </c>
      <c r="BF44" s="4">
        <f t="shared" si="47"/>
        <v>0</v>
      </c>
      <c r="BG44" s="4">
        <f t="shared" si="47"/>
        <v>0</v>
      </c>
      <c r="BH44" s="4">
        <f t="shared" si="47"/>
        <v>0</v>
      </c>
      <c r="BI44" s="4">
        <f t="shared" si="47"/>
        <v>161</v>
      </c>
      <c r="BJ44" s="4">
        <f t="shared" si="47"/>
        <v>0</v>
      </c>
      <c r="BK44" s="4">
        <f t="shared" si="47"/>
        <v>0</v>
      </c>
      <c r="BL44" s="4">
        <f t="shared" si="47"/>
        <v>0</v>
      </c>
      <c r="BM44" s="4">
        <f t="shared" si="47"/>
        <v>0</v>
      </c>
      <c r="BN44" s="4">
        <f t="shared" si="47"/>
        <v>161</v>
      </c>
      <c r="BO44" s="4">
        <f t="shared" si="47"/>
        <v>0</v>
      </c>
      <c r="BP44" s="4">
        <f t="shared" si="47"/>
        <v>0</v>
      </c>
      <c r="BQ44" s="4">
        <f t="shared" si="47"/>
        <v>0</v>
      </c>
      <c r="BR44" s="4">
        <f t="shared" si="47"/>
        <v>0</v>
      </c>
      <c r="BS44" s="4">
        <f t="shared" si="47"/>
        <v>161</v>
      </c>
    </row>
    <row r="45" spans="1:71" x14ac:dyDescent="0.25">
      <c r="A45" s="1"/>
      <c r="B45" s="1" t="s">
        <v>244</v>
      </c>
      <c r="C45" s="1">
        <f>COUNT(C34:C42)</f>
        <v>9</v>
      </c>
      <c r="D45" s="1"/>
      <c r="E45" s="1">
        <f>SUM(E33:E42)</f>
        <v>257</v>
      </c>
      <c r="F45" s="1">
        <f>SUM(F33:F42)</f>
        <v>266</v>
      </c>
      <c r="G45" s="2">
        <f>$BS44/F45</f>
        <v>0.60526315789473684</v>
      </c>
      <c r="H45" s="79">
        <f>SUM(H33:H42)</f>
        <v>99</v>
      </c>
      <c r="I45" s="79">
        <f>SUM(I33:I42)</f>
        <v>101</v>
      </c>
      <c r="J45" s="79">
        <f>SUM(J33:J42)</f>
        <v>2</v>
      </c>
      <c r="K45" s="1"/>
      <c r="L45" s="1"/>
      <c r="M45" s="4">
        <f>SUM(M33:M41)</f>
        <v>0</v>
      </c>
      <c r="N45" s="4">
        <f>SUM(N35:N41)</f>
        <v>0</v>
      </c>
      <c r="O45" s="4">
        <f>SUM(O35:O41)</f>
        <v>0</v>
      </c>
      <c r="P45" s="2">
        <f>P44/F45</f>
        <v>0.37218045112781956</v>
      </c>
      <c r="Q45" s="1">
        <f>+L44+Q44</f>
        <v>0</v>
      </c>
      <c r="R45" s="1">
        <f>M44+R44</f>
        <v>0</v>
      </c>
      <c r="S45" s="1">
        <f>N44+S44</f>
        <v>0</v>
      </c>
      <c r="T45" s="1">
        <f>O44+T44</f>
        <v>0</v>
      </c>
      <c r="U45" s="2">
        <f>U44/F45</f>
        <v>0.37218045112781956</v>
      </c>
      <c r="V45" s="1">
        <f>+Q45+V44</f>
        <v>0</v>
      </c>
      <c r="W45" s="1">
        <f>R45+W44</f>
        <v>0</v>
      </c>
      <c r="X45" s="1">
        <f>S45+X44</f>
        <v>0</v>
      </c>
      <c r="Y45" s="1">
        <f>T45+Y44</f>
        <v>0</v>
      </c>
      <c r="Z45" s="2">
        <f>Z44/F45</f>
        <v>0.37218045112781956</v>
      </c>
      <c r="AA45" s="1">
        <f>+V45+AA44</f>
        <v>0</v>
      </c>
      <c r="AB45" s="1">
        <f>W45+AB44</f>
        <v>0</v>
      </c>
      <c r="AC45" s="1">
        <f>X45+AC44</f>
        <v>0</v>
      </c>
      <c r="AD45" s="1">
        <f>Y45+AD44</f>
        <v>0</v>
      </c>
      <c r="AE45" s="2">
        <f>AE44/F45</f>
        <v>0.37218045112781956</v>
      </c>
      <c r="AF45" s="1">
        <f>+AA45+AF44</f>
        <v>0</v>
      </c>
      <c r="AG45" s="1">
        <f>AB45+AG44</f>
        <v>0</v>
      </c>
      <c r="AH45" s="1">
        <f>AC45+AH44</f>
        <v>0</v>
      </c>
      <c r="AI45" s="1">
        <f>AD45+AI44</f>
        <v>0</v>
      </c>
      <c r="AJ45" s="2">
        <f>AJ44/F45</f>
        <v>0.37218045112781956</v>
      </c>
      <c r="AK45" s="1">
        <f>+AF45+AK44</f>
        <v>1</v>
      </c>
      <c r="AL45" s="1">
        <f>AG45+AL44</f>
        <v>4</v>
      </c>
      <c r="AM45" s="1">
        <f>AH45+AM44</f>
        <v>37</v>
      </c>
      <c r="AN45" s="1">
        <f>AI45+AN44</f>
        <v>0</v>
      </c>
      <c r="AO45" s="2">
        <f>AO44/F45</f>
        <v>0.53007518796992481</v>
      </c>
      <c r="AP45" s="1">
        <f>+AK45+AP44</f>
        <v>2</v>
      </c>
      <c r="AQ45" s="1">
        <f>AL45+AQ44</f>
        <v>4</v>
      </c>
      <c r="AR45" s="1">
        <f>AM45+AR44</f>
        <v>49</v>
      </c>
      <c r="AS45" s="1">
        <f>AN45+AS44</f>
        <v>0</v>
      </c>
      <c r="AT45" s="2">
        <f>AT44/F45</f>
        <v>0.57894736842105265</v>
      </c>
      <c r="AU45" s="1">
        <f>+AP45+AU44</f>
        <v>3</v>
      </c>
      <c r="AV45" s="1">
        <f>AQ45+AV44</f>
        <v>4</v>
      </c>
      <c r="AW45" s="1">
        <f>AR45+AW44</f>
        <v>55</v>
      </c>
      <c r="AX45" s="1">
        <f>AS45+AX44</f>
        <v>0</v>
      </c>
      <c r="AY45" s="2">
        <f>AY44/F45</f>
        <v>0.60526315789473684</v>
      </c>
      <c r="AZ45" s="1">
        <f>+AU45+AZ44</f>
        <v>3</v>
      </c>
      <c r="BA45" s="1">
        <f>AV45+BA44</f>
        <v>4</v>
      </c>
      <c r="BB45" s="1">
        <f>AW45+BB44</f>
        <v>55</v>
      </c>
      <c r="BC45" s="1">
        <f>AX45+BC44</f>
        <v>0</v>
      </c>
      <c r="BD45" s="2">
        <f>BD44/F45</f>
        <v>0.60526315789473684</v>
      </c>
      <c r="BE45" s="1">
        <f>+AZ45+BE44</f>
        <v>3</v>
      </c>
      <c r="BF45" s="1">
        <f>BA45+BF44</f>
        <v>4</v>
      </c>
      <c r="BG45" s="1">
        <f>BB45+BG44</f>
        <v>55</v>
      </c>
      <c r="BH45" s="1">
        <f>BC45+BH44</f>
        <v>0</v>
      </c>
      <c r="BI45" s="2">
        <f>BI44/F45</f>
        <v>0.60526315789473684</v>
      </c>
      <c r="BJ45" s="1">
        <f>+BE45+BJ44</f>
        <v>3</v>
      </c>
      <c r="BK45" s="1">
        <f>BF45+BK44</f>
        <v>4</v>
      </c>
      <c r="BL45" s="1">
        <f>BG45+BL44</f>
        <v>55</v>
      </c>
      <c r="BM45" s="1">
        <f>BH45+BM44</f>
        <v>0</v>
      </c>
      <c r="BN45" s="2">
        <f>BN44/F45</f>
        <v>0.60526315789473684</v>
      </c>
      <c r="BO45" s="1">
        <f>+BJ45+BO44</f>
        <v>3</v>
      </c>
      <c r="BP45" s="1">
        <f>BK45+BP44</f>
        <v>4</v>
      </c>
      <c r="BQ45" s="1">
        <f>BL45+BQ44</f>
        <v>55</v>
      </c>
      <c r="BR45" s="1">
        <f>BM45+BR44</f>
        <v>0</v>
      </c>
      <c r="BS45" s="2">
        <f>BS44/F45</f>
        <v>0.60526315789473684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1"/>
  <sheetViews>
    <sheetView zoomScale="150" workbookViewId="0">
      <pane xSplit="12" ySplit="2" topLeftCell="AT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X22" sqref="AX22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customWidth="1"/>
    <col min="12" max="12" width="8.140625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38" width="3" customWidth="1"/>
    <col min="39" max="39" width="5.7109375" customWidth="1"/>
    <col min="40" max="40" width="3" customWidth="1"/>
    <col min="41" max="41" width="8.140625" customWidth="1"/>
    <col min="42" max="43" width="3" customWidth="1"/>
    <col min="44" max="44" width="4.85546875" customWidth="1"/>
    <col min="45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82" customFormat="1" ht="30" customHeight="1" thickBot="1" x14ac:dyDescent="0.3">
      <c r="A2" s="80" t="s">
        <v>52</v>
      </c>
      <c r="B2" s="80" t="s">
        <v>10</v>
      </c>
      <c r="C2" s="80" t="s">
        <v>61</v>
      </c>
      <c r="D2" s="80" t="s">
        <v>62</v>
      </c>
      <c r="E2" s="80" t="s">
        <v>374</v>
      </c>
      <c r="F2" s="81" t="s">
        <v>165</v>
      </c>
      <c r="G2" s="81" t="s">
        <v>147</v>
      </c>
      <c r="H2" s="81" t="s">
        <v>373</v>
      </c>
      <c r="I2" s="81" t="s">
        <v>372</v>
      </c>
      <c r="J2" s="81" t="s">
        <v>148</v>
      </c>
      <c r="K2" s="80" t="s">
        <v>273</v>
      </c>
      <c r="L2" s="80" t="s">
        <v>178</v>
      </c>
      <c r="M2" s="81" t="s">
        <v>205</v>
      </c>
      <c r="N2" s="81" t="s">
        <v>206</v>
      </c>
      <c r="O2" s="81" t="s">
        <v>113</v>
      </c>
      <c r="P2" s="81" t="s">
        <v>114</v>
      </c>
      <c r="Q2" s="81" t="s">
        <v>115</v>
      </c>
      <c r="R2" s="81" t="s">
        <v>205</v>
      </c>
      <c r="S2" s="81" t="s">
        <v>206</v>
      </c>
      <c r="T2" s="81" t="s">
        <v>113</v>
      </c>
      <c r="U2" s="81" t="s">
        <v>114</v>
      </c>
      <c r="V2" s="81" t="s">
        <v>115</v>
      </c>
      <c r="W2" s="81" t="s">
        <v>205</v>
      </c>
      <c r="X2" s="81" t="s">
        <v>206</v>
      </c>
      <c r="Y2" s="81" t="s">
        <v>113</v>
      </c>
      <c r="Z2" s="81" t="s">
        <v>114</v>
      </c>
      <c r="AA2" s="81" t="s">
        <v>115</v>
      </c>
      <c r="AB2" s="81" t="s">
        <v>205</v>
      </c>
      <c r="AC2" s="81" t="s">
        <v>206</v>
      </c>
      <c r="AD2" s="81" t="s">
        <v>113</v>
      </c>
      <c r="AE2" s="81" t="s">
        <v>114</v>
      </c>
      <c r="AF2" s="81" t="s">
        <v>115</v>
      </c>
      <c r="AG2" s="81" t="s">
        <v>205</v>
      </c>
      <c r="AH2" s="81" t="s">
        <v>206</v>
      </c>
      <c r="AI2" s="81" t="s">
        <v>113</v>
      </c>
      <c r="AJ2" s="81" t="s">
        <v>114</v>
      </c>
      <c r="AK2" s="81" t="s">
        <v>115</v>
      </c>
      <c r="AL2" s="81" t="s">
        <v>205</v>
      </c>
      <c r="AM2" s="81" t="s">
        <v>206</v>
      </c>
      <c r="AN2" s="81" t="s">
        <v>113</v>
      </c>
      <c r="AO2" s="81" t="s">
        <v>114</v>
      </c>
      <c r="AP2" s="81" t="s">
        <v>115</v>
      </c>
      <c r="AQ2" s="81" t="s">
        <v>205</v>
      </c>
      <c r="AR2" s="81" t="s">
        <v>206</v>
      </c>
      <c r="AS2" s="81" t="s">
        <v>113</v>
      </c>
      <c r="AT2" s="81" t="s">
        <v>114</v>
      </c>
      <c r="AU2" s="81" t="s">
        <v>115</v>
      </c>
      <c r="AV2" s="81" t="s">
        <v>205</v>
      </c>
      <c r="AW2" s="81" t="s">
        <v>206</v>
      </c>
      <c r="AX2" s="81" t="s">
        <v>113</v>
      </c>
      <c r="AY2" s="81" t="s">
        <v>114</v>
      </c>
      <c r="AZ2" s="81" t="s">
        <v>115</v>
      </c>
      <c r="BA2" s="81" t="s">
        <v>205</v>
      </c>
      <c r="BB2" s="81" t="s">
        <v>206</v>
      </c>
      <c r="BC2" s="81" t="s">
        <v>113</v>
      </c>
      <c r="BD2" s="81" t="s">
        <v>114</v>
      </c>
      <c r="BE2" s="81" t="s">
        <v>115</v>
      </c>
      <c r="BF2" s="81" t="s">
        <v>205</v>
      </c>
      <c r="BG2" s="81" t="s">
        <v>206</v>
      </c>
      <c r="BH2" s="81" t="s">
        <v>113</v>
      </c>
      <c r="BI2" s="81" t="s">
        <v>114</v>
      </c>
      <c r="BJ2" s="81" t="s">
        <v>115</v>
      </c>
      <c r="BK2" s="81" t="s">
        <v>205</v>
      </c>
      <c r="BL2" s="81" t="s">
        <v>206</v>
      </c>
      <c r="BM2" s="81" t="s">
        <v>113</v>
      </c>
      <c r="BN2" s="81" t="s">
        <v>114</v>
      </c>
      <c r="BO2" s="81" t="s">
        <v>115</v>
      </c>
      <c r="BP2" s="81" t="s">
        <v>205</v>
      </c>
      <c r="BQ2" s="81" t="s">
        <v>206</v>
      </c>
      <c r="BR2" s="81" t="s">
        <v>113</v>
      </c>
      <c r="BS2" s="81" t="s">
        <v>114</v>
      </c>
    </row>
    <row r="3" spans="1:71" x14ac:dyDescent="0.25">
      <c r="A3" s="3" t="s">
        <v>219</v>
      </c>
      <c r="B3" s="4"/>
      <c r="C3" s="4"/>
      <c r="D3" s="4"/>
      <c r="E3" s="8"/>
      <c r="F3" s="4"/>
      <c r="G3" s="5"/>
      <c r="H3" s="84"/>
      <c r="I3" s="84"/>
      <c r="J3" s="84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79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237" customFormat="1" x14ac:dyDescent="0.25">
      <c r="A4" s="232"/>
      <c r="B4" s="289" t="s">
        <v>11</v>
      </c>
      <c r="C4" s="288">
        <v>1</v>
      </c>
      <c r="D4" s="288">
        <v>9612</v>
      </c>
      <c r="E4" s="235">
        <v>80</v>
      </c>
      <c r="F4" s="232">
        <f>IF(B4="MAL",E4,IF(E4&gt;=11,E4+variables!$B$1,11))</f>
        <v>81</v>
      </c>
      <c r="G4" s="250">
        <f t="shared" ref="G4:G12" si="10">$BS4/F4</f>
        <v>1</v>
      </c>
      <c r="H4" s="251">
        <v>78</v>
      </c>
      <c r="I4" s="251">
        <f t="shared" ref="I4:I12" si="11">+H4+J4</f>
        <v>80</v>
      </c>
      <c r="J4" s="251">
        <v>2</v>
      </c>
      <c r="K4" s="253">
        <v>2021</v>
      </c>
      <c r="L4" s="235">
        <v>2021</v>
      </c>
      <c r="M4" s="235"/>
      <c r="N4" s="235"/>
      <c r="O4" s="235"/>
      <c r="P4" s="236">
        <f t="shared" ref="P4:P12" si="12">+H4+SUM(M4:O4)</f>
        <v>78</v>
      </c>
      <c r="Q4" s="235">
        <v>2</v>
      </c>
      <c r="R4" s="235"/>
      <c r="S4" s="235"/>
      <c r="T4" s="235"/>
      <c r="U4" s="236">
        <f t="shared" ref="U4:U12" si="13">SUM(P4:T4)</f>
        <v>80</v>
      </c>
      <c r="V4" s="235"/>
      <c r="W4" s="235"/>
      <c r="X4" s="235"/>
      <c r="Y4" s="235"/>
      <c r="Z4" s="232">
        <f t="shared" si="0"/>
        <v>80</v>
      </c>
      <c r="AA4" s="235"/>
      <c r="AB4" s="235"/>
      <c r="AC4" s="235"/>
      <c r="AD4" s="235"/>
      <c r="AE4" s="232">
        <f t="shared" si="1"/>
        <v>80</v>
      </c>
      <c r="AF4" s="235"/>
      <c r="AG4" s="235"/>
      <c r="AH4" s="235"/>
      <c r="AI4" s="235"/>
      <c r="AJ4" s="232">
        <f t="shared" si="2"/>
        <v>80</v>
      </c>
      <c r="AK4" s="235"/>
      <c r="AL4" s="235"/>
      <c r="AM4" s="235"/>
      <c r="AN4" s="235"/>
      <c r="AO4" s="232">
        <f t="shared" si="3"/>
        <v>80</v>
      </c>
      <c r="AP4" s="235"/>
      <c r="AQ4" s="235">
        <v>1</v>
      </c>
      <c r="AR4" s="235"/>
      <c r="AS4" s="235"/>
      <c r="AT4" s="232">
        <f t="shared" si="4"/>
        <v>81</v>
      </c>
      <c r="AU4" s="235"/>
      <c r="AV4" s="235"/>
      <c r="AW4" s="235"/>
      <c r="AX4" s="235"/>
      <c r="AY4" s="232">
        <f t="shared" si="5"/>
        <v>81</v>
      </c>
      <c r="AZ4" s="235"/>
      <c r="BA4" s="235"/>
      <c r="BB4" s="235"/>
      <c r="BC4" s="235"/>
      <c r="BD4" s="232">
        <f t="shared" si="6"/>
        <v>81</v>
      </c>
      <c r="BE4" s="235"/>
      <c r="BF4" s="235"/>
      <c r="BG4" s="235"/>
      <c r="BH4" s="235"/>
      <c r="BI4" s="232">
        <f t="shared" si="7"/>
        <v>81</v>
      </c>
      <c r="BJ4" s="235"/>
      <c r="BK4" s="235"/>
      <c r="BL4" s="235"/>
      <c r="BM4" s="235"/>
      <c r="BN4" s="232">
        <f t="shared" si="8"/>
        <v>81</v>
      </c>
      <c r="BO4" s="235"/>
      <c r="BP4" s="235"/>
      <c r="BQ4" s="235"/>
      <c r="BR4" s="235"/>
      <c r="BS4" s="232">
        <f t="shared" si="9"/>
        <v>81</v>
      </c>
    </row>
    <row r="5" spans="1:71" s="170" customFormat="1" x14ac:dyDescent="0.25">
      <c r="A5" s="161"/>
      <c r="B5" s="191" t="s">
        <v>100</v>
      </c>
      <c r="C5" s="203">
        <v>2</v>
      </c>
      <c r="D5" s="203">
        <v>10223</v>
      </c>
      <c r="E5" s="191">
        <v>40</v>
      </c>
      <c r="F5" s="161">
        <f>IF(B5="MAL",E5,IF(E5&gt;=11,E5+variables!$B$1,11))</f>
        <v>41</v>
      </c>
      <c r="G5" s="164">
        <f t="shared" si="10"/>
        <v>0.75609756097560976</v>
      </c>
      <c r="H5" s="165">
        <v>25</v>
      </c>
      <c r="I5" s="165">
        <f t="shared" si="11"/>
        <v>26</v>
      </c>
      <c r="J5" s="165">
        <v>1</v>
      </c>
      <c r="K5" s="167">
        <v>2021</v>
      </c>
      <c r="L5" s="168">
        <v>2021</v>
      </c>
      <c r="M5" s="168"/>
      <c r="N5" s="168"/>
      <c r="O5" s="168"/>
      <c r="P5" s="169">
        <f t="shared" si="12"/>
        <v>25</v>
      </c>
      <c r="Q5" s="191"/>
      <c r="R5" s="168"/>
      <c r="S5" s="168"/>
      <c r="T5" s="168"/>
      <c r="U5" s="169">
        <f t="shared" si="13"/>
        <v>25</v>
      </c>
      <c r="V5" s="168"/>
      <c r="W5" s="168"/>
      <c r="X5" s="168"/>
      <c r="Y5" s="168"/>
      <c r="Z5" s="161">
        <f t="shared" si="0"/>
        <v>25</v>
      </c>
      <c r="AA5" s="168"/>
      <c r="AB5" s="168"/>
      <c r="AC5" s="168"/>
      <c r="AD5" s="168"/>
      <c r="AE5" s="161">
        <f t="shared" si="1"/>
        <v>25</v>
      </c>
      <c r="AF5" s="168"/>
      <c r="AG5" s="168"/>
      <c r="AH5" s="168"/>
      <c r="AI5" s="168"/>
      <c r="AJ5" s="161">
        <f t="shared" si="2"/>
        <v>25</v>
      </c>
      <c r="AK5" s="168"/>
      <c r="AL5" s="168"/>
      <c r="AM5" s="168"/>
      <c r="AN5" s="168"/>
      <c r="AO5" s="161">
        <f t="shared" si="3"/>
        <v>25</v>
      </c>
      <c r="AP5" s="168">
        <v>1</v>
      </c>
      <c r="AQ5" s="168">
        <v>1</v>
      </c>
      <c r="AR5" s="168">
        <v>4</v>
      </c>
      <c r="AS5" s="168"/>
      <c r="AT5" s="161">
        <f t="shared" si="4"/>
        <v>31</v>
      </c>
      <c r="AU5" s="168"/>
      <c r="AV5" s="168"/>
      <c r="AW5" s="168"/>
      <c r="AX5" s="168"/>
      <c r="AY5" s="161">
        <f t="shared" si="5"/>
        <v>31</v>
      </c>
      <c r="AZ5" s="168"/>
      <c r="BA5" s="168"/>
      <c r="BB5" s="168"/>
      <c r="BC5" s="168"/>
      <c r="BD5" s="161">
        <f t="shared" si="6"/>
        <v>31</v>
      </c>
      <c r="BE5" s="168"/>
      <c r="BF5" s="168"/>
      <c r="BG5" s="168"/>
      <c r="BH5" s="168"/>
      <c r="BI5" s="161">
        <f t="shared" si="7"/>
        <v>31</v>
      </c>
      <c r="BJ5" s="168"/>
      <c r="BK5" s="168"/>
      <c r="BL5" s="168"/>
      <c r="BM5" s="168"/>
      <c r="BN5" s="161">
        <f t="shared" si="8"/>
        <v>31</v>
      </c>
      <c r="BO5" s="168"/>
      <c r="BP5" s="168"/>
      <c r="BQ5" s="168"/>
      <c r="BR5" s="168"/>
      <c r="BS5" s="161">
        <f t="shared" si="9"/>
        <v>31</v>
      </c>
    </row>
    <row r="6" spans="1:71" x14ac:dyDescent="0.25">
      <c r="A6" s="1"/>
      <c r="B6" s="28" t="s">
        <v>101</v>
      </c>
      <c r="C6" s="29">
        <v>6</v>
      </c>
      <c r="D6" s="29">
        <v>9951</v>
      </c>
      <c r="E6" s="9">
        <v>44</v>
      </c>
      <c r="F6" s="1">
        <f>IF(B6="MAL",E6,IF(E6&gt;=11,E6+variables!$B$1,11))</f>
        <v>45</v>
      </c>
      <c r="G6" s="5">
        <f t="shared" si="10"/>
        <v>0.91111111111111109</v>
      </c>
      <c r="H6" s="84">
        <v>34</v>
      </c>
      <c r="I6" s="84">
        <f t="shared" si="11"/>
        <v>35</v>
      </c>
      <c r="J6" s="84">
        <v>1</v>
      </c>
      <c r="K6" s="8">
        <v>2021</v>
      </c>
      <c r="L6" s="9">
        <v>2021</v>
      </c>
      <c r="M6" s="9"/>
      <c r="N6" s="9"/>
      <c r="O6" s="9"/>
      <c r="P6" s="79">
        <f t="shared" si="12"/>
        <v>34</v>
      </c>
      <c r="Q6" s="9"/>
      <c r="R6" s="9"/>
      <c r="S6" s="9"/>
      <c r="T6" s="9"/>
      <c r="U6" s="79">
        <f t="shared" si="13"/>
        <v>34</v>
      </c>
      <c r="V6" s="9"/>
      <c r="W6" s="9"/>
      <c r="X6" s="9"/>
      <c r="Y6" s="9"/>
      <c r="Z6" s="1">
        <f t="shared" si="0"/>
        <v>34</v>
      </c>
      <c r="AA6" s="9">
        <v>1</v>
      </c>
      <c r="AB6" s="9"/>
      <c r="AC6" s="9">
        <v>5</v>
      </c>
      <c r="AD6" s="9">
        <v>1</v>
      </c>
      <c r="AE6" s="1">
        <f t="shared" si="1"/>
        <v>41</v>
      </c>
      <c r="AF6" s="9"/>
      <c r="AG6" s="9"/>
      <c r="AH6" s="9"/>
      <c r="AI6" s="9"/>
      <c r="AJ6" s="1">
        <f t="shared" si="2"/>
        <v>41</v>
      </c>
      <c r="AK6" s="9"/>
      <c r="AL6" s="9"/>
      <c r="AM6" s="9"/>
      <c r="AN6" s="9"/>
      <c r="AO6" s="1">
        <f t="shared" si="3"/>
        <v>41</v>
      </c>
      <c r="AP6" s="9"/>
      <c r="AQ6" s="9"/>
      <c r="AR6" s="9"/>
      <c r="AS6" s="9"/>
      <c r="AT6" s="1">
        <f t="shared" si="4"/>
        <v>41</v>
      </c>
      <c r="AU6" s="9"/>
      <c r="AV6" s="9"/>
      <c r="AW6" s="9"/>
      <c r="AX6" s="9"/>
      <c r="AY6" s="1">
        <f t="shared" si="5"/>
        <v>41</v>
      </c>
      <c r="AZ6" s="9"/>
      <c r="BA6" s="9"/>
      <c r="BB6" s="9"/>
      <c r="BC6" s="9"/>
      <c r="BD6" s="1">
        <f t="shared" si="6"/>
        <v>41</v>
      </c>
      <c r="BE6" s="9"/>
      <c r="BF6" s="9"/>
      <c r="BG6" s="9"/>
      <c r="BH6" s="9"/>
      <c r="BI6" s="1">
        <f t="shared" si="7"/>
        <v>41</v>
      </c>
      <c r="BJ6" s="9"/>
      <c r="BK6" s="9"/>
      <c r="BL6" s="9"/>
      <c r="BM6" s="9"/>
      <c r="BN6" s="1">
        <f t="shared" si="8"/>
        <v>41</v>
      </c>
      <c r="BO6" s="9"/>
      <c r="BP6" s="9"/>
      <c r="BQ6" s="9"/>
      <c r="BR6" s="9"/>
      <c r="BS6" s="1">
        <f t="shared" si="9"/>
        <v>41</v>
      </c>
    </row>
    <row r="7" spans="1:71" x14ac:dyDescent="0.25">
      <c r="A7" s="1"/>
      <c r="B7" s="28" t="s">
        <v>196</v>
      </c>
      <c r="C7" s="29">
        <v>7</v>
      </c>
      <c r="D7" s="29">
        <v>9892</v>
      </c>
      <c r="E7" s="9">
        <v>54</v>
      </c>
      <c r="F7" s="1">
        <f>IF(B7="MAL",E7,IF(E7&gt;=11,E7+variables!$B$1,11))</f>
        <v>55</v>
      </c>
      <c r="G7" s="5">
        <f t="shared" si="10"/>
        <v>0.78181818181818186</v>
      </c>
      <c r="H7" s="84">
        <v>33</v>
      </c>
      <c r="I7" s="84">
        <f t="shared" si="11"/>
        <v>33</v>
      </c>
      <c r="J7" s="84"/>
      <c r="K7" s="8">
        <v>2021</v>
      </c>
      <c r="L7" s="9">
        <v>2021</v>
      </c>
      <c r="M7" s="9"/>
      <c r="N7" s="9"/>
      <c r="O7" s="9"/>
      <c r="P7" s="79">
        <f t="shared" si="12"/>
        <v>33</v>
      </c>
      <c r="Q7" s="9"/>
      <c r="R7" s="9"/>
      <c r="S7" s="9"/>
      <c r="T7" s="9"/>
      <c r="U7" s="79">
        <f t="shared" si="13"/>
        <v>33</v>
      </c>
      <c r="V7" s="9">
        <v>1</v>
      </c>
      <c r="W7" s="9"/>
      <c r="X7" s="9">
        <v>4</v>
      </c>
      <c r="Y7" s="9"/>
      <c r="Z7" s="1">
        <f t="shared" si="0"/>
        <v>38</v>
      </c>
      <c r="AA7" s="9"/>
      <c r="AB7" s="9"/>
      <c r="AC7" s="9"/>
      <c r="AD7" s="9"/>
      <c r="AE7" s="1">
        <f t="shared" si="1"/>
        <v>38</v>
      </c>
      <c r="AF7" s="9"/>
      <c r="AG7" s="9"/>
      <c r="AH7" s="9">
        <v>2</v>
      </c>
      <c r="AI7" s="9"/>
      <c r="AJ7" s="1">
        <f t="shared" si="2"/>
        <v>40</v>
      </c>
      <c r="AK7" s="9"/>
      <c r="AL7" s="9"/>
      <c r="AM7" s="9">
        <v>3</v>
      </c>
      <c r="AN7" s="9"/>
      <c r="AO7" s="1">
        <f t="shared" si="3"/>
        <v>43</v>
      </c>
      <c r="AP7" s="9"/>
      <c r="AQ7" s="9"/>
      <c r="AR7" s="9"/>
      <c r="AS7" s="9"/>
      <c r="AT7" s="1">
        <f t="shared" si="4"/>
        <v>43</v>
      </c>
      <c r="AU7" s="9"/>
      <c r="AV7" s="9"/>
      <c r="AW7" s="9"/>
      <c r="AX7" s="9"/>
      <c r="AY7" s="1">
        <f t="shared" si="5"/>
        <v>43</v>
      </c>
      <c r="AZ7" s="9"/>
      <c r="BA7" s="9"/>
      <c r="BB7" s="9"/>
      <c r="BC7" s="9"/>
      <c r="BD7" s="1">
        <f t="shared" si="6"/>
        <v>43</v>
      </c>
      <c r="BE7" s="9"/>
      <c r="BF7" s="9"/>
      <c r="BG7" s="9"/>
      <c r="BH7" s="9"/>
      <c r="BI7" s="1">
        <f t="shared" si="7"/>
        <v>43</v>
      </c>
      <c r="BJ7" s="9"/>
      <c r="BK7" s="9"/>
      <c r="BL7" s="9"/>
      <c r="BM7" s="9"/>
      <c r="BN7" s="1">
        <f t="shared" si="8"/>
        <v>43</v>
      </c>
      <c r="BO7" s="9"/>
      <c r="BP7" s="9"/>
      <c r="BQ7" s="9"/>
      <c r="BR7" s="9"/>
      <c r="BS7" s="1">
        <f t="shared" si="9"/>
        <v>43</v>
      </c>
    </row>
    <row r="8" spans="1:71" s="237" customFormat="1" x14ac:dyDescent="0.25">
      <c r="A8" s="232"/>
      <c r="B8" s="289" t="s">
        <v>270</v>
      </c>
      <c r="C8" s="288">
        <v>8</v>
      </c>
      <c r="D8" s="288">
        <v>10216</v>
      </c>
      <c r="E8" s="235">
        <v>105</v>
      </c>
      <c r="F8" s="232">
        <f>IF(B8="MAL",E8,IF(E8&gt;=11,E8+variables!$B$1,11))</f>
        <v>106</v>
      </c>
      <c r="G8" s="250">
        <f t="shared" si="10"/>
        <v>1</v>
      </c>
      <c r="H8" s="251">
        <v>74</v>
      </c>
      <c r="I8" s="251">
        <f t="shared" si="11"/>
        <v>74</v>
      </c>
      <c r="J8" s="251"/>
      <c r="K8" s="253">
        <v>2021</v>
      </c>
      <c r="L8" s="235">
        <v>2021</v>
      </c>
      <c r="M8" s="235"/>
      <c r="N8" s="235"/>
      <c r="O8" s="235"/>
      <c r="P8" s="236">
        <f t="shared" si="12"/>
        <v>74</v>
      </c>
      <c r="Q8" s="235"/>
      <c r="R8" s="235"/>
      <c r="S8" s="235"/>
      <c r="T8" s="235"/>
      <c r="U8" s="236">
        <f t="shared" si="13"/>
        <v>74</v>
      </c>
      <c r="V8" s="235"/>
      <c r="W8" s="235">
        <v>1</v>
      </c>
      <c r="X8" s="235">
        <v>1</v>
      </c>
      <c r="Y8" s="235"/>
      <c r="Z8" s="232">
        <f t="shared" si="0"/>
        <v>76</v>
      </c>
      <c r="AA8" s="235"/>
      <c r="AB8" s="235"/>
      <c r="AC8" s="235"/>
      <c r="AD8" s="235"/>
      <c r="AE8" s="232">
        <f t="shared" si="1"/>
        <v>76</v>
      </c>
      <c r="AF8" s="235"/>
      <c r="AG8" s="235"/>
      <c r="AH8" s="235"/>
      <c r="AI8" s="235"/>
      <c r="AJ8" s="232">
        <f t="shared" si="2"/>
        <v>76</v>
      </c>
      <c r="AK8" s="235">
        <v>3</v>
      </c>
      <c r="AL8" s="235"/>
      <c r="AM8" s="235">
        <v>24</v>
      </c>
      <c r="AN8" s="235">
        <v>3</v>
      </c>
      <c r="AO8" s="232">
        <f t="shared" si="3"/>
        <v>106</v>
      </c>
      <c r="AP8" s="235"/>
      <c r="AQ8" s="235"/>
      <c r="AR8" s="235"/>
      <c r="AS8" s="235"/>
      <c r="AT8" s="232">
        <f t="shared" si="4"/>
        <v>106</v>
      </c>
      <c r="AU8" s="235"/>
      <c r="AV8" s="235"/>
      <c r="AW8" s="235"/>
      <c r="AX8" s="235"/>
      <c r="AY8" s="232">
        <f t="shared" si="5"/>
        <v>106</v>
      </c>
      <c r="AZ8" s="235"/>
      <c r="BA8" s="235"/>
      <c r="BB8" s="235"/>
      <c r="BC8" s="235"/>
      <c r="BD8" s="232">
        <f t="shared" si="6"/>
        <v>106</v>
      </c>
      <c r="BE8" s="235"/>
      <c r="BF8" s="235"/>
      <c r="BG8" s="235"/>
      <c r="BH8" s="235"/>
      <c r="BI8" s="232">
        <f t="shared" si="7"/>
        <v>106</v>
      </c>
      <c r="BJ8" s="235"/>
      <c r="BK8" s="235"/>
      <c r="BL8" s="235"/>
      <c r="BM8" s="235"/>
      <c r="BN8" s="232">
        <f t="shared" si="8"/>
        <v>106</v>
      </c>
      <c r="BO8" s="235"/>
      <c r="BP8" s="235"/>
      <c r="BQ8" s="235"/>
      <c r="BR8" s="235"/>
      <c r="BS8" s="232">
        <f t="shared" si="9"/>
        <v>106</v>
      </c>
    </row>
    <row r="9" spans="1:71" s="110" customFormat="1" x14ac:dyDescent="0.25">
      <c r="A9" s="106"/>
      <c r="B9" s="154" t="s">
        <v>85</v>
      </c>
      <c r="C9" s="155">
        <v>11</v>
      </c>
      <c r="D9" s="155">
        <v>11447</v>
      </c>
      <c r="E9" s="109">
        <v>31</v>
      </c>
      <c r="F9" s="106">
        <f>IF(B9="MAL",E9,IF(E9&gt;=11,E9+variables!$B$1,11))</f>
        <v>32</v>
      </c>
      <c r="G9" s="113">
        <f t="shared" si="10"/>
        <v>0.46875</v>
      </c>
      <c r="H9" s="114">
        <v>15</v>
      </c>
      <c r="I9" s="114">
        <f t="shared" si="11"/>
        <v>15</v>
      </c>
      <c r="J9" s="114"/>
      <c r="K9" s="116">
        <v>2021</v>
      </c>
      <c r="L9" s="109">
        <v>2021</v>
      </c>
      <c r="M9" s="109"/>
      <c r="N9" s="109"/>
      <c r="O9" s="109"/>
      <c r="P9" s="108">
        <f t="shared" si="12"/>
        <v>15</v>
      </c>
      <c r="Q9" s="109"/>
      <c r="R9" s="109"/>
      <c r="S9" s="109"/>
      <c r="T9" s="109"/>
      <c r="U9" s="108">
        <f t="shared" si="13"/>
        <v>15</v>
      </c>
      <c r="V9" s="109"/>
      <c r="W9" s="109"/>
      <c r="X9" s="109"/>
      <c r="Y9" s="109"/>
      <c r="Z9" s="106">
        <f t="shared" si="0"/>
        <v>15</v>
      </c>
      <c r="AA9" s="109"/>
      <c r="AB9" s="109"/>
      <c r="AC9" s="109"/>
      <c r="AD9" s="109"/>
      <c r="AE9" s="106">
        <f t="shared" si="1"/>
        <v>15</v>
      </c>
      <c r="AF9" s="109"/>
      <c r="AG9" s="109"/>
      <c r="AH9" s="109"/>
      <c r="AI9" s="109"/>
      <c r="AJ9" s="106">
        <f t="shared" si="2"/>
        <v>15</v>
      </c>
      <c r="AK9" s="109"/>
      <c r="AL9" s="109"/>
      <c r="AM9" s="109"/>
      <c r="AN9" s="109"/>
      <c r="AO9" s="106">
        <f t="shared" si="3"/>
        <v>15</v>
      </c>
      <c r="AP9" s="109"/>
      <c r="AQ9" s="109"/>
      <c r="AR9" s="109"/>
      <c r="AS9" s="109"/>
      <c r="AT9" s="106">
        <f t="shared" si="4"/>
        <v>15</v>
      </c>
      <c r="AU9" s="109"/>
      <c r="AV9" s="109"/>
      <c r="AW9" s="109"/>
      <c r="AX9" s="109"/>
      <c r="AY9" s="106">
        <f t="shared" si="5"/>
        <v>15</v>
      </c>
      <c r="AZ9" s="109"/>
      <c r="BA9" s="109"/>
      <c r="BB9" s="109"/>
      <c r="BC9" s="109"/>
      <c r="BD9" s="106">
        <f t="shared" si="6"/>
        <v>15</v>
      </c>
      <c r="BE9" s="109"/>
      <c r="BF9" s="109"/>
      <c r="BG9" s="109"/>
      <c r="BH9" s="109"/>
      <c r="BI9" s="106">
        <f t="shared" si="7"/>
        <v>15</v>
      </c>
      <c r="BJ9" s="109"/>
      <c r="BK9" s="109"/>
      <c r="BL9" s="109"/>
      <c r="BM9" s="109"/>
      <c r="BN9" s="106">
        <f t="shared" si="8"/>
        <v>15</v>
      </c>
      <c r="BO9" s="109"/>
      <c r="BP9" s="109"/>
      <c r="BQ9" s="109"/>
      <c r="BR9" s="109"/>
      <c r="BS9" s="106">
        <f t="shared" si="9"/>
        <v>15</v>
      </c>
    </row>
    <row r="10" spans="1:71" x14ac:dyDescent="0.25">
      <c r="A10" s="1"/>
      <c r="B10" s="28" t="s">
        <v>378</v>
      </c>
      <c r="C10" s="29">
        <v>13</v>
      </c>
      <c r="D10" s="29"/>
      <c r="E10" s="9">
        <v>22</v>
      </c>
      <c r="F10" s="1">
        <f>IF(B10="MAL",E10,IF(E10&gt;=11,E10+variables!$B$1,11))</f>
        <v>23</v>
      </c>
      <c r="G10" s="5">
        <f t="shared" si="10"/>
        <v>0.60869565217391308</v>
      </c>
      <c r="H10" s="84">
        <v>10</v>
      </c>
      <c r="I10" s="84">
        <f t="shared" si="11"/>
        <v>11</v>
      </c>
      <c r="J10" s="84">
        <v>1</v>
      </c>
      <c r="K10" s="8">
        <v>2021</v>
      </c>
      <c r="L10" s="9">
        <v>2021</v>
      </c>
      <c r="M10" s="9"/>
      <c r="N10" s="9"/>
      <c r="O10" s="9"/>
      <c r="P10" s="79">
        <f>+H10+SUM(M10:O10)</f>
        <v>10</v>
      </c>
      <c r="Q10" s="9"/>
      <c r="R10" s="9">
        <v>1</v>
      </c>
      <c r="S10" s="9">
        <v>2</v>
      </c>
      <c r="T10" s="9"/>
      <c r="U10" s="79">
        <f>SUM(P10:T10)</f>
        <v>13</v>
      </c>
      <c r="V10" s="9">
        <v>1</v>
      </c>
      <c r="W10" s="9"/>
      <c r="X10" s="9"/>
      <c r="Y10" s="9"/>
      <c r="Z10" s="1">
        <f>SUM(U10:Y10)</f>
        <v>14</v>
      </c>
      <c r="AA10" s="9"/>
      <c r="AB10" s="9"/>
      <c r="AC10" s="9"/>
      <c r="AD10" s="9"/>
      <c r="AE10" s="1">
        <f>SUM(Z10:AD10)</f>
        <v>14</v>
      </c>
      <c r="AF10" s="9"/>
      <c r="AG10" s="9"/>
      <c r="AH10" s="9"/>
      <c r="AI10" s="9"/>
      <c r="AJ10" s="1">
        <f>SUM(AE10:AI10)</f>
        <v>14</v>
      </c>
      <c r="AK10" s="9"/>
      <c r="AL10" s="9"/>
      <c r="AM10" s="9"/>
      <c r="AN10" s="9"/>
      <c r="AO10" s="1">
        <f>SUM(AJ10:AN10)</f>
        <v>14</v>
      </c>
      <c r="AP10" s="9"/>
      <c r="AQ10" s="9"/>
      <c r="AR10" s="9"/>
      <c r="AS10" s="9"/>
      <c r="AT10" s="1">
        <f>SUM(AO10:AS10)</f>
        <v>14</v>
      </c>
      <c r="AU10" s="9"/>
      <c r="AV10" s="9"/>
      <c r="AW10" s="9"/>
      <c r="AX10" s="9"/>
      <c r="AY10" s="1">
        <f>SUM(AT10:AX10)</f>
        <v>14</v>
      </c>
      <c r="AZ10" s="9"/>
      <c r="BA10" s="9"/>
      <c r="BB10" s="9"/>
      <c r="BC10" s="9"/>
      <c r="BD10" s="1">
        <f>SUM(AY10:BC10)</f>
        <v>14</v>
      </c>
      <c r="BE10" s="9"/>
      <c r="BF10" s="9"/>
      <c r="BG10" s="9"/>
      <c r="BH10" s="9"/>
      <c r="BI10" s="1">
        <f>SUM(BD10:BH10)</f>
        <v>14</v>
      </c>
      <c r="BJ10" s="9"/>
      <c r="BK10" s="9"/>
      <c r="BL10" s="9"/>
      <c r="BM10" s="9"/>
      <c r="BN10" s="1">
        <f>SUM(BI10:BM10)</f>
        <v>14</v>
      </c>
      <c r="BO10" s="9"/>
      <c r="BP10" s="9"/>
      <c r="BQ10" s="9"/>
      <c r="BR10" s="9"/>
      <c r="BS10" s="1">
        <f>SUM(BN10:BR10)</f>
        <v>14</v>
      </c>
    </row>
    <row r="11" spans="1:71" x14ac:dyDescent="0.25">
      <c r="A11" s="1"/>
      <c r="B11" s="28" t="s">
        <v>369</v>
      </c>
      <c r="C11" s="29">
        <v>15</v>
      </c>
      <c r="D11" s="29">
        <v>2485</v>
      </c>
      <c r="E11" s="9">
        <v>40</v>
      </c>
      <c r="F11" s="1">
        <f>IF(B11="MAL",E11,IF(E11&gt;=11,E11+variables!$B$1,11))</f>
        <v>41</v>
      </c>
      <c r="G11" s="5">
        <f t="shared" si="10"/>
        <v>0.95121951219512191</v>
      </c>
      <c r="H11" s="84">
        <v>33</v>
      </c>
      <c r="I11" s="84">
        <f t="shared" si="11"/>
        <v>33</v>
      </c>
      <c r="J11" s="84"/>
      <c r="K11" s="8">
        <v>2021</v>
      </c>
      <c r="L11" s="9">
        <v>2021</v>
      </c>
      <c r="M11" s="9"/>
      <c r="N11" s="9"/>
      <c r="O11" s="9"/>
      <c r="P11" s="79">
        <f t="shared" si="12"/>
        <v>33</v>
      </c>
      <c r="Q11" s="9"/>
      <c r="R11" s="9"/>
      <c r="S11" s="9"/>
      <c r="T11" s="9"/>
      <c r="U11" s="79">
        <f t="shared" si="13"/>
        <v>33</v>
      </c>
      <c r="V11" s="9"/>
      <c r="W11" s="9"/>
      <c r="X11" s="9">
        <v>2</v>
      </c>
      <c r="Y11" s="9"/>
      <c r="Z11" s="1">
        <f t="shared" si="0"/>
        <v>35</v>
      </c>
      <c r="AA11" s="9"/>
      <c r="AB11" s="9"/>
      <c r="AC11" s="9"/>
      <c r="AD11" s="9"/>
      <c r="AE11" s="1">
        <f t="shared" si="1"/>
        <v>35</v>
      </c>
      <c r="AF11" s="9"/>
      <c r="AG11" s="9"/>
      <c r="AH11" s="9"/>
      <c r="AI11" s="9"/>
      <c r="AJ11" s="1">
        <f t="shared" si="2"/>
        <v>35</v>
      </c>
      <c r="AK11" s="9"/>
      <c r="AL11" s="9"/>
      <c r="AM11" s="9">
        <v>4</v>
      </c>
      <c r="AN11" s="9"/>
      <c r="AO11" s="1">
        <f t="shared" si="3"/>
        <v>39</v>
      </c>
      <c r="AP11" s="9"/>
      <c r="AQ11" s="9"/>
      <c r="AR11" s="9"/>
      <c r="AS11" s="9"/>
      <c r="AT11" s="1">
        <f t="shared" si="4"/>
        <v>39</v>
      </c>
      <c r="AU11" s="9"/>
      <c r="AV11" s="9"/>
      <c r="AW11" s="9"/>
      <c r="AX11" s="9"/>
      <c r="AY11" s="1">
        <f t="shared" si="5"/>
        <v>39</v>
      </c>
      <c r="AZ11" s="9"/>
      <c r="BA11" s="9"/>
      <c r="BB11" s="9"/>
      <c r="BC11" s="9"/>
      <c r="BD11" s="1">
        <f t="shared" si="6"/>
        <v>39</v>
      </c>
      <c r="BE11" s="9"/>
      <c r="BF11" s="9"/>
      <c r="BG11" s="9"/>
      <c r="BH11" s="9"/>
      <c r="BI11" s="1">
        <f t="shared" si="7"/>
        <v>39</v>
      </c>
      <c r="BJ11" s="9"/>
      <c r="BK11" s="9"/>
      <c r="BL11" s="9"/>
      <c r="BM11" s="9"/>
      <c r="BN11" s="1">
        <f t="shared" si="8"/>
        <v>39</v>
      </c>
      <c r="BO11" s="9"/>
      <c r="BP11" s="9"/>
      <c r="BQ11" s="9"/>
      <c r="BR11" s="9"/>
      <c r="BS11" s="1">
        <f t="shared" si="9"/>
        <v>39</v>
      </c>
    </row>
    <row r="12" spans="1:71" s="170" customFormat="1" x14ac:dyDescent="0.25">
      <c r="A12" s="161"/>
      <c r="B12" s="191" t="s">
        <v>291</v>
      </c>
      <c r="C12" s="203">
        <v>303</v>
      </c>
      <c r="D12" s="203">
        <v>10033</v>
      </c>
      <c r="E12" s="168">
        <v>43</v>
      </c>
      <c r="F12" s="161">
        <f>IF(B12="MAL",E12,IF(E12&gt;=11,E12+variables!$B$1,11))</f>
        <v>44</v>
      </c>
      <c r="G12" s="164">
        <f t="shared" si="10"/>
        <v>0.93181818181818177</v>
      </c>
      <c r="H12" s="165">
        <v>41</v>
      </c>
      <c r="I12" s="165">
        <f t="shared" si="11"/>
        <v>41</v>
      </c>
      <c r="J12" s="165"/>
      <c r="K12" s="167">
        <v>2021</v>
      </c>
      <c r="L12" s="168">
        <v>2021</v>
      </c>
      <c r="M12" s="168"/>
      <c r="N12" s="168"/>
      <c r="O12" s="168"/>
      <c r="P12" s="169">
        <f t="shared" si="12"/>
        <v>41</v>
      </c>
      <c r="Q12" s="168"/>
      <c r="R12" s="168"/>
      <c r="S12" s="168"/>
      <c r="T12" s="168"/>
      <c r="U12" s="169">
        <f t="shared" si="13"/>
        <v>41</v>
      </c>
      <c r="V12" s="168"/>
      <c r="W12" s="168"/>
      <c r="X12" s="168"/>
      <c r="Y12" s="168"/>
      <c r="Z12" s="161">
        <f t="shared" si="0"/>
        <v>41</v>
      </c>
      <c r="AA12" s="168"/>
      <c r="AB12" s="168"/>
      <c r="AC12" s="168"/>
      <c r="AD12" s="168"/>
      <c r="AE12" s="161">
        <f t="shared" si="1"/>
        <v>41</v>
      </c>
      <c r="AF12" s="168"/>
      <c r="AG12" s="168"/>
      <c r="AH12" s="168"/>
      <c r="AI12" s="168"/>
      <c r="AJ12" s="161">
        <f t="shared" si="2"/>
        <v>41</v>
      </c>
      <c r="AK12" s="168"/>
      <c r="AL12" s="168"/>
      <c r="AM12" s="168"/>
      <c r="AN12" s="168"/>
      <c r="AO12" s="161">
        <f t="shared" si="3"/>
        <v>41</v>
      </c>
      <c r="AP12" s="168"/>
      <c r="AQ12" s="168"/>
      <c r="AR12" s="168"/>
      <c r="AS12" s="168"/>
      <c r="AT12" s="161">
        <f t="shared" si="4"/>
        <v>41</v>
      </c>
      <c r="AU12" s="168"/>
      <c r="AV12" s="168"/>
      <c r="AW12" s="168"/>
      <c r="AX12" s="168"/>
      <c r="AY12" s="161">
        <f t="shared" si="5"/>
        <v>41</v>
      </c>
      <c r="AZ12" s="168"/>
      <c r="BA12" s="168"/>
      <c r="BB12" s="168"/>
      <c r="BC12" s="168"/>
      <c r="BD12" s="161">
        <f t="shared" si="6"/>
        <v>41</v>
      </c>
      <c r="BE12" s="168"/>
      <c r="BF12" s="168"/>
      <c r="BG12" s="168"/>
      <c r="BH12" s="168"/>
      <c r="BI12" s="161">
        <f t="shared" si="7"/>
        <v>41</v>
      </c>
      <c r="BJ12" s="168"/>
      <c r="BK12" s="168"/>
      <c r="BL12" s="168"/>
      <c r="BM12" s="168"/>
      <c r="BN12" s="161">
        <f t="shared" si="8"/>
        <v>41</v>
      </c>
      <c r="BO12" s="168"/>
      <c r="BP12" s="168"/>
      <c r="BQ12" s="168"/>
      <c r="BR12" s="168"/>
      <c r="BS12" s="161">
        <f t="shared" si="9"/>
        <v>41</v>
      </c>
    </row>
    <row r="13" spans="1:7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79">
        <f t="shared" si="14"/>
        <v>343</v>
      </c>
      <c r="Q13" s="79">
        <f t="shared" si="14"/>
        <v>2</v>
      </c>
      <c r="R13" s="79">
        <f t="shared" si="14"/>
        <v>1</v>
      </c>
      <c r="S13" s="79">
        <f t="shared" si="14"/>
        <v>2</v>
      </c>
      <c r="T13" s="79">
        <f t="shared" si="14"/>
        <v>0</v>
      </c>
      <c r="U13" s="79">
        <f t="shared" si="14"/>
        <v>348</v>
      </c>
      <c r="V13" s="79">
        <f t="shared" si="14"/>
        <v>2</v>
      </c>
      <c r="W13" s="79">
        <f t="shared" si="14"/>
        <v>1</v>
      </c>
      <c r="X13" s="79">
        <f t="shared" si="14"/>
        <v>7</v>
      </c>
      <c r="Y13" s="79">
        <f t="shared" si="14"/>
        <v>0</v>
      </c>
      <c r="Z13" s="79">
        <f t="shared" si="14"/>
        <v>358</v>
      </c>
      <c r="AA13" s="79">
        <f t="shared" si="14"/>
        <v>1</v>
      </c>
      <c r="AB13" s="79">
        <f t="shared" si="14"/>
        <v>0</v>
      </c>
      <c r="AC13" s="79">
        <f t="shared" si="14"/>
        <v>5</v>
      </c>
      <c r="AD13" s="79">
        <f t="shared" si="14"/>
        <v>1</v>
      </c>
      <c r="AE13" s="79">
        <f t="shared" si="14"/>
        <v>365</v>
      </c>
      <c r="AF13" s="79">
        <f t="shared" si="14"/>
        <v>0</v>
      </c>
      <c r="AG13" s="79">
        <f t="shared" si="14"/>
        <v>0</v>
      </c>
      <c r="AH13" s="79">
        <f t="shared" si="14"/>
        <v>2</v>
      </c>
      <c r="AI13" s="79">
        <f t="shared" si="14"/>
        <v>0</v>
      </c>
      <c r="AJ13" s="79">
        <f t="shared" si="14"/>
        <v>367</v>
      </c>
      <c r="AK13" s="79">
        <f t="shared" si="14"/>
        <v>3</v>
      </c>
      <c r="AL13" s="79">
        <f t="shared" si="14"/>
        <v>0</v>
      </c>
      <c r="AM13" s="79">
        <f t="shared" si="14"/>
        <v>31</v>
      </c>
      <c r="AN13" s="79">
        <f t="shared" si="14"/>
        <v>3</v>
      </c>
      <c r="AO13" s="79">
        <f t="shared" si="14"/>
        <v>404</v>
      </c>
      <c r="AP13" s="79">
        <f t="shared" si="14"/>
        <v>1</v>
      </c>
      <c r="AQ13" s="79">
        <f t="shared" si="14"/>
        <v>2</v>
      </c>
      <c r="AR13" s="79">
        <f t="shared" si="14"/>
        <v>4</v>
      </c>
      <c r="AS13" s="79">
        <f t="shared" ref="AS13:BS13" si="15">SUM(AS3:AS12)</f>
        <v>0</v>
      </c>
      <c r="AT13" s="79">
        <f t="shared" si="15"/>
        <v>411</v>
      </c>
      <c r="AU13" s="79">
        <f t="shared" si="15"/>
        <v>0</v>
      </c>
      <c r="AV13" s="79">
        <f t="shared" si="15"/>
        <v>0</v>
      </c>
      <c r="AW13" s="79">
        <f t="shared" si="15"/>
        <v>0</v>
      </c>
      <c r="AX13" s="79">
        <f t="shared" si="15"/>
        <v>0</v>
      </c>
      <c r="AY13" s="79">
        <f t="shared" si="15"/>
        <v>411</v>
      </c>
      <c r="AZ13" s="79">
        <f t="shared" si="15"/>
        <v>0</v>
      </c>
      <c r="BA13" s="79">
        <f t="shared" si="15"/>
        <v>0</v>
      </c>
      <c r="BB13" s="79">
        <f t="shared" si="15"/>
        <v>0</v>
      </c>
      <c r="BC13" s="79">
        <f t="shared" si="15"/>
        <v>0</v>
      </c>
      <c r="BD13" s="79">
        <f t="shared" si="15"/>
        <v>411</v>
      </c>
      <c r="BE13" s="79">
        <f t="shared" si="15"/>
        <v>0</v>
      </c>
      <c r="BF13" s="79">
        <f t="shared" si="15"/>
        <v>0</v>
      </c>
      <c r="BG13" s="79">
        <f t="shared" si="15"/>
        <v>0</v>
      </c>
      <c r="BH13" s="79">
        <f t="shared" si="15"/>
        <v>0</v>
      </c>
      <c r="BI13" s="79">
        <f t="shared" si="15"/>
        <v>411</v>
      </c>
      <c r="BJ13" s="79">
        <f t="shared" si="15"/>
        <v>0</v>
      </c>
      <c r="BK13" s="79">
        <f t="shared" si="15"/>
        <v>0</v>
      </c>
      <c r="BL13" s="79">
        <f t="shared" si="15"/>
        <v>0</v>
      </c>
      <c r="BM13" s="79">
        <f t="shared" si="15"/>
        <v>0</v>
      </c>
      <c r="BN13" s="79">
        <f t="shared" si="15"/>
        <v>411</v>
      </c>
      <c r="BO13" s="79">
        <f t="shared" si="15"/>
        <v>0</v>
      </c>
      <c r="BP13" s="79">
        <f t="shared" si="15"/>
        <v>0</v>
      </c>
      <c r="BQ13" s="79">
        <f t="shared" si="15"/>
        <v>0</v>
      </c>
      <c r="BR13" s="79">
        <f t="shared" si="15"/>
        <v>0</v>
      </c>
      <c r="BS13" s="79">
        <f t="shared" si="15"/>
        <v>411</v>
      </c>
    </row>
    <row r="14" spans="1:71" x14ac:dyDescent="0.25">
      <c r="A14" s="1"/>
      <c r="B14" s="1" t="s">
        <v>244</v>
      </c>
      <c r="C14" s="1">
        <f>COUNT(C4:C12)</f>
        <v>9</v>
      </c>
      <c r="D14" s="1"/>
      <c r="E14" s="1">
        <f>SUM(E3:E12)</f>
        <v>459</v>
      </c>
      <c r="F14" s="1">
        <f>SUM(F3:F12)</f>
        <v>468</v>
      </c>
      <c r="G14" s="2">
        <f>$BS13/F14</f>
        <v>0.87820512820512819</v>
      </c>
      <c r="H14" s="79">
        <f>SUM(H3:H12)</f>
        <v>343</v>
      </c>
      <c r="I14" s="79">
        <f>SUM(I3:I12)</f>
        <v>348</v>
      </c>
      <c r="J14" s="79">
        <f>SUM(J3:J12)</f>
        <v>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0.73290598290598286</v>
      </c>
      <c r="Q14" s="79">
        <f>+L13+Q13</f>
        <v>2</v>
      </c>
      <c r="R14" s="1">
        <f>M13+R13</f>
        <v>1</v>
      </c>
      <c r="S14" s="1">
        <f>N13+S13</f>
        <v>2</v>
      </c>
      <c r="T14" s="1">
        <f>O13+T13</f>
        <v>0</v>
      </c>
      <c r="U14" s="2">
        <f>U13/F14</f>
        <v>0.74358974358974361</v>
      </c>
      <c r="V14" s="79">
        <f>+Q14+V13</f>
        <v>4</v>
      </c>
      <c r="W14" s="1">
        <f>R14+W13</f>
        <v>2</v>
      </c>
      <c r="X14" s="1">
        <f>S14+X13</f>
        <v>9</v>
      </c>
      <c r="Y14" s="1">
        <f>T14+Y13</f>
        <v>0</v>
      </c>
      <c r="Z14" s="2">
        <f>Z13/F14</f>
        <v>0.7649572649572649</v>
      </c>
      <c r="AA14" s="79">
        <f>+V14+AA13</f>
        <v>5</v>
      </c>
      <c r="AB14" s="1">
        <f>W14+AB13</f>
        <v>2</v>
      </c>
      <c r="AC14" s="1">
        <f>X14+AC13</f>
        <v>14</v>
      </c>
      <c r="AD14" s="1">
        <f>Y14+AD13</f>
        <v>1</v>
      </c>
      <c r="AE14" s="2">
        <f>AE13/F14</f>
        <v>0.77991452991452992</v>
      </c>
      <c r="AF14" s="79">
        <f>+AA14+AF13</f>
        <v>5</v>
      </c>
      <c r="AG14" s="1">
        <f>AB14+AG13</f>
        <v>2</v>
      </c>
      <c r="AH14" s="1">
        <f>AC14+AH13</f>
        <v>16</v>
      </c>
      <c r="AI14" s="1">
        <f>AD14+AI13</f>
        <v>1</v>
      </c>
      <c r="AJ14" s="2">
        <f>AJ13/F14</f>
        <v>0.78418803418803418</v>
      </c>
      <c r="AK14" s="79">
        <f>+AF14+AK13</f>
        <v>8</v>
      </c>
      <c r="AL14" s="1">
        <f>AG14+AL13</f>
        <v>2</v>
      </c>
      <c r="AM14" s="1">
        <f>AH14+AM13</f>
        <v>47</v>
      </c>
      <c r="AN14" s="1">
        <f>AI14+AN13</f>
        <v>4</v>
      </c>
      <c r="AO14" s="2">
        <f>AO13/F14</f>
        <v>0.86324786324786329</v>
      </c>
      <c r="AP14" s="79">
        <f>+AK14+AP13</f>
        <v>9</v>
      </c>
      <c r="AQ14" s="1">
        <f>AL14+AQ13</f>
        <v>4</v>
      </c>
      <c r="AR14" s="1">
        <f>AM14+AR13</f>
        <v>51</v>
      </c>
      <c r="AS14" s="1">
        <f>AN14+AS13</f>
        <v>4</v>
      </c>
      <c r="AT14" s="2">
        <f>AT13/F14</f>
        <v>0.87820512820512819</v>
      </c>
      <c r="AU14" s="79">
        <f>+AP14+AU13</f>
        <v>9</v>
      </c>
      <c r="AV14" s="1">
        <f>AQ14+AV13</f>
        <v>4</v>
      </c>
      <c r="AW14" s="1">
        <f>AR14+AW13</f>
        <v>51</v>
      </c>
      <c r="AX14" s="1">
        <f>AS14+AX13</f>
        <v>4</v>
      </c>
      <c r="AY14" s="2">
        <f>AY13/F14</f>
        <v>0.87820512820512819</v>
      </c>
      <c r="AZ14" s="79">
        <f>+AU14+AZ13</f>
        <v>9</v>
      </c>
      <c r="BA14" s="1">
        <f>AV14+BA13</f>
        <v>4</v>
      </c>
      <c r="BB14" s="1">
        <f>AW14+BB13</f>
        <v>51</v>
      </c>
      <c r="BC14" s="1">
        <f>AX14+BC13</f>
        <v>4</v>
      </c>
      <c r="BD14" s="2">
        <f>BD13/F14</f>
        <v>0.87820512820512819</v>
      </c>
      <c r="BE14" s="79">
        <f>+AZ14+BE13</f>
        <v>9</v>
      </c>
      <c r="BF14" s="1">
        <f>BA14+BF13</f>
        <v>4</v>
      </c>
      <c r="BG14" s="1">
        <f>BB14+BG13</f>
        <v>51</v>
      </c>
      <c r="BH14" s="1">
        <f>BC14+BH13</f>
        <v>4</v>
      </c>
      <c r="BI14" s="2">
        <f>BI13/F14</f>
        <v>0.87820512820512819</v>
      </c>
      <c r="BJ14" s="79">
        <f>+BE14+BJ13</f>
        <v>9</v>
      </c>
      <c r="BK14" s="1">
        <f>BF14+BK13</f>
        <v>4</v>
      </c>
      <c r="BL14" s="1">
        <f>BG14+BL13</f>
        <v>51</v>
      </c>
      <c r="BM14" s="1">
        <f>BH14+BM13</f>
        <v>4</v>
      </c>
      <c r="BN14" s="2">
        <f>BN13/F14</f>
        <v>0.87820512820512819</v>
      </c>
      <c r="BO14" s="79">
        <f>+BJ14+BO13</f>
        <v>9</v>
      </c>
      <c r="BP14" s="1">
        <f>BK14+BP13</f>
        <v>4</v>
      </c>
      <c r="BQ14" s="1">
        <f>BL14+BQ13</f>
        <v>51</v>
      </c>
      <c r="BR14" s="1">
        <f>BM14+BR13</f>
        <v>4</v>
      </c>
      <c r="BS14" s="2">
        <f>BS13/F14</f>
        <v>0.87820512820512819</v>
      </c>
    </row>
    <row r="16" spans="1:71" x14ac:dyDescent="0.25">
      <c r="A16" s="20" t="s">
        <v>271</v>
      </c>
      <c r="B16" s="1"/>
      <c r="C16" s="1"/>
      <c r="D16" s="1"/>
      <c r="E16" s="24"/>
      <c r="F16" s="1"/>
      <c r="G16" s="2"/>
      <c r="H16" s="9"/>
      <c r="I16" s="79"/>
      <c r="J16" s="9"/>
      <c r="K16" s="9">
        <v>2021</v>
      </c>
      <c r="L16" s="9">
        <v>2021</v>
      </c>
      <c r="M16" s="9"/>
      <c r="N16" s="9"/>
      <c r="O16" s="9"/>
      <c r="P16" s="79">
        <f>+H16</f>
        <v>0</v>
      </c>
      <c r="Q16" s="9"/>
      <c r="R16" s="9"/>
      <c r="S16" s="9"/>
      <c r="T16" s="9"/>
      <c r="U16" s="79">
        <f>SUM(P16:T16)</f>
        <v>0</v>
      </c>
      <c r="V16" s="9"/>
      <c r="W16" s="9"/>
      <c r="X16" s="9"/>
      <c r="Y16" s="9"/>
      <c r="Z16" s="1">
        <f t="shared" ref="Z16:Z28" si="16">SUM(U16:Y16)</f>
        <v>0</v>
      </c>
      <c r="AA16" s="9"/>
      <c r="AB16" s="9"/>
      <c r="AC16" s="9"/>
      <c r="AD16" s="9"/>
      <c r="AE16" s="1">
        <f t="shared" ref="AE16:AE28" si="17">SUM(Z16:AD16)</f>
        <v>0</v>
      </c>
      <c r="AF16" s="9"/>
      <c r="AG16" s="9"/>
      <c r="AH16" s="9"/>
      <c r="AI16" s="9"/>
      <c r="AJ16" s="1">
        <f t="shared" ref="AJ16:AJ28" si="18">SUM(AE16:AI16)</f>
        <v>0</v>
      </c>
      <c r="AK16" s="9"/>
      <c r="AL16" s="9"/>
      <c r="AM16" s="9"/>
      <c r="AN16" s="9"/>
      <c r="AO16" s="1">
        <f t="shared" ref="AO16:AO28" si="19">SUM(AJ16:AN16)</f>
        <v>0</v>
      </c>
      <c r="AP16" s="9"/>
      <c r="AQ16" s="9"/>
      <c r="AR16" s="9"/>
      <c r="AS16" s="9"/>
      <c r="AT16" s="1">
        <f t="shared" ref="AT16:AT28" si="20">SUM(AO16:AS16)</f>
        <v>0</v>
      </c>
      <c r="AU16" s="9"/>
      <c r="AV16" s="9"/>
      <c r="AW16" s="9"/>
      <c r="AX16" s="9"/>
      <c r="AY16" s="1">
        <f t="shared" ref="AY16:AY28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8" si="22">SUM(BD16:BH16)</f>
        <v>0</v>
      </c>
      <c r="BJ16" s="9"/>
      <c r="BK16" s="9"/>
      <c r="BL16" s="9"/>
      <c r="BM16" s="9"/>
      <c r="BN16" s="1">
        <f t="shared" ref="BN16:BN28" si="23">SUM(BI16:BM16)</f>
        <v>0</v>
      </c>
      <c r="BO16" s="9"/>
      <c r="BP16" s="9"/>
      <c r="BQ16" s="9"/>
      <c r="BR16" s="9"/>
      <c r="BS16" s="1">
        <f t="shared" ref="BS16:BS28" si="24">SUM(BN16:BR16)</f>
        <v>0</v>
      </c>
    </row>
    <row r="17" spans="1:71" s="110" customFormat="1" x14ac:dyDescent="0.25">
      <c r="A17" s="106"/>
      <c r="B17" s="154" t="s">
        <v>36</v>
      </c>
      <c r="C17" s="155">
        <v>18</v>
      </c>
      <c r="D17" s="155">
        <v>3</v>
      </c>
      <c r="E17" s="150">
        <v>20</v>
      </c>
      <c r="F17" s="106">
        <f>IF(B17="MAL",E17,IF(E17&gt;=11,E17+variables!$B$1,11))</f>
        <v>21</v>
      </c>
      <c r="G17" s="107">
        <f t="shared" ref="G17:G28" si="25">$BS17/F17</f>
        <v>0.76190476190476186</v>
      </c>
      <c r="H17" s="109">
        <v>3</v>
      </c>
      <c r="I17" s="108">
        <f t="shared" ref="I17:I28" si="26">H17+J17</f>
        <v>3</v>
      </c>
      <c r="J17" s="109"/>
      <c r="K17" s="109">
        <v>2021</v>
      </c>
      <c r="L17" s="109">
        <v>2021</v>
      </c>
      <c r="M17" s="109"/>
      <c r="N17" s="109"/>
      <c r="O17" s="109"/>
      <c r="P17" s="108">
        <f t="shared" ref="P17:P22" si="27">+H17+SUM(M17:O17)</f>
        <v>3</v>
      </c>
      <c r="Q17" s="109"/>
      <c r="R17" s="109"/>
      <c r="S17" s="109"/>
      <c r="T17" s="109"/>
      <c r="U17" s="108">
        <f t="shared" ref="U17:U28" si="28">SUM(P17:T17)</f>
        <v>3</v>
      </c>
      <c r="V17" s="109"/>
      <c r="W17" s="109"/>
      <c r="X17" s="109"/>
      <c r="Y17" s="109">
        <v>2</v>
      </c>
      <c r="Z17" s="106">
        <f t="shared" si="16"/>
        <v>5</v>
      </c>
      <c r="AA17" s="109"/>
      <c r="AB17" s="109"/>
      <c r="AC17" s="109"/>
      <c r="AD17" s="109"/>
      <c r="AE17" s="106">
        <f t="shared" si="17"/>
        <v>5</v>
      </c>
      <c r="AF17" s="109"/>
      <c r="AG17" s="109"/>
      <c r="AH17" s="109">
        <v>5</v>
      </c>
      <c r="AI17" s="109"/>
      <c r="AJ17" s="106">
        <f t="shared" si="18"/>
        <v>10</v>
      </c>
      <c r="AK17" s="109"/>
      <c r="AL17" s="109"/>
      <c r="AM17" s="109"/>
      <c r="AN17" s="109"/>
      <c r="AO17" s="106">
        <f t="shared" si="19"/>
        <v>10</v>
      </c>
      <c r="AP17" s="109"/>
      <c r="AQ17" s="109"/>
      <c r="AR17" s="109"/>
      <c r="AS17" s="109"/>
      <c r="AT17" s="106">
        <f t="shared" si="20"/>
        <v>10</v>
      </c>
      <c r="AU17" s="109"/>
      <c r="AV17" s="109"/>
      <c r="AW17" s="109">
        <v>5</v>
      </c>
      <c r="AX17" s="109">
        <v>1</v>
      </c>
      <c r="AY17" s="106">
        <f t="shared" si="21"/>
        <v>16</v>
      </c>
      <c r="AZ17" s="109"/>
      <c r="BA17" s="109"/>
      <c r="BB17" s="109"/>
      <c r="BC17" s="109"/>
      <c r="BD17" s="106">
        <f t="shared" ref="BD17:BD26" si="29">SUM(AY17:BC17)</f>
        <v>16</v>
      </c>
      <c r="BE17" s="109"/>
      <c r="BF17" s="109"/>
      <c r="BG17" s="109"/>
      <c r="BH17" s="109"/>
      <c r="BI17" s="106">
        <f t="shared" si="22"/>
        <v>16</v>
      </c>
      <c r="BJ17" s="109"/>
      <c r="BK17" s="109"/>
      <c r="BL17" s="109"/>
      <c r="BM17" s="109"/>
      <c r="BN17" s="106">
        <f t="shared" si="23"/>
        <v>16</v>
      </c>
      <c r="BO17" s="109"/>
      <c r="BP17" s="109"/>
      <c r="BQ17" s="109"/>
      <c r="BR17" s="109"/>
      <c r="BS17" s="106">
        <f t="shared" si="24"/>
        <v>16</v>
      </c>
    </row>
    <row r="18" spans="1:71" x14ac:dyDescent="0.25">
      <c r="A18" s="1"/>
      <c r="B18" s="28" t="s">
        <v>37</v>
      </c>
      <c r="C18" s="29">
        <v>29</v>
      </c>
      <c r="D18" s="29">
        <v>2754</v>
      </c>
      <c r="E18" s="24">
        <v>37</v>
      </c>
      <c r="F18" s="1">
        <f>IF(B18="MAL",E18,IF(E18&gt;=11,E18+variables!$B$1,11))</f>
        <v>38</v>
      </c>
      <c r="G18" s="2">
        <f t="shared" si="25"/>
        <v>0.86842105263157898</v>
      </c>
      <c r="H18" s="9">
        <v>22</v>
      </c>
      <c r="I18" s="79">
        <f t="shared" si="26"/>
        <v>22</v>
      </c>
      <c r="J18" s="9"/>
      <c r="K18" s="9">
        <v>2021</v>
      </c>
      <c r="L18" s="9">
        <v>2021</v>
      </c>
      <c r="M18" s="9"/>
      <c r="N18" s="9"/>
      <c r="O18" s="9"/>
      <c r="P18" s="79">
        <f t="shared" si="27"/>
        <v>22</v>
      </c>
      <c r="Q18" s="9"/>
      <c r="R18" s="9"/>
      <c r="S18" s="9"/>
      <c r="T18" s="9"/>
      <c r="U18" s="79">
        <f t="shared" si="28"/>
        <v>22</v>
      </c>
      <c r="V18" s="9"/>
      <c r="W18" s="9"/>
      <c r="X18" s="9"/>
      <c r="Y18" s="9"/>
      <c r="Z18" s="1">
        <f t="shared" si="16"/>
        <v>22</v>
      </c>
      <c r="AA18" s="9"/>
      <c r="AB18" s="9"/>
      <c r="AC18" s="9"/>
      <c r="AD18" s="9"/>
      <c r="AE18" s="1">
        <f t="shared" si="17"/>
        <v>22</v>
      </c>
      <c r="AF18" s="9"/>
      <c r="AG18" s="9"/>
      <c r="AH18" s="9"/>
      <c r="AI18" s="9"/>
      <c r="AJ18" s="1">
        <f t="shared" si="18"/>
        <v>22</v>
      </c>
      <c r="AK18" s="9"/>
      <c r="AL18" s="9"/>
      <c r="AM18" s="9">
        <v>6</v>
      </c>
      <c r="AN18" s="9">
        <v>2</v>
      </c>
      <c r="AO18" s="1">
        <f t="shared" si="19"/>
        <v>30</v>
      </c>
      <c r="AP18" s="9"/>
      <c r="AQ18" s="9"/>
      <c r="AR18" s="9">
        <v>3</v>
      </c>
      <c r="AS18" s="9"/>
      <c r="AT18" s="1">
        <f t="shared" si="20"/>
        <v>33</v>
      </c>
      <c r="AU18" s="9"/>
      <c r="AV18" s="9"/>
      <c r="AW18" s="9"/>
      <c r="AX18" s="9"/>
      <c r="AY18" s="1">
        <f t="shared" si="21"/>
        <v>33</v>
      </c>
      <c r="AZ18" s="9"/>
      <c r="BA18" s="9"/>
      <c r="BB18" s="9"/>
      <c r="BC18" s="9"/>
      <c r="BD18" s="1">
        <f t="shared" si="29"/>
        <v>33</v>
      </c>
      <c r="BE18" s="9"/>
      <c r="BF18" s="9"/>
      <c r="BG18" s="9"/>
      <c r="BH18" s="9"/>
      <c r="BI18" s="1">
        <f t="shared" si="22"/>
        <v>33</v>
      </c>
      <c r="BJ18" s="9"/>
      <c r="BK18" s="9"/>
      <c r="BL18" s="9"/>
      <c r="BM18" s="9"/>
      <c r="BN18" s="1">
        <f t="shared" si="23"/>
        <v>33</v>
      </c>
      <c r="BO18" s="9"/>
      <c r="BP18" s="9"/>
      <c r="BQ18" s="9"/>
      <c r="BR18" s="9"/>
      <c r="BS18" s="1">
        <f t="shared" si="24"/>
        <v>33</v>
      </c>
    </row>
    <row r="19" spans="1:71" s="237" customFormat="1" x14ac:dyDescent="0.25">
      <c r="A19" s="232"/>
      <c r="B19" s="289" t="s">
        <v>377</v>
      </c>
      <c r="C19" s="288">
        <v>33</v>
      </c>
      <c r="D19" s="288"/>
      <c r="E19" s="233">
        <v>38</v>
      </c>
      <c r="F19" s="232">
        <f>IF(B19="MAL",E19,IF(E19&gt;=11,E19+variables!$B$1,11))</f>
        <v>39</v>
      </c>
      <c r="G19" s="234">
        <f t="shared" si="25"/>
        <v>1</v>
      </c>
      <c r="H19" s="235">
        <v>6</v>
      </c>
      <c r="I19" s="236">
        <f t="shared" si="26"/>
        <v>6</v>
      </c>
      <c r="J19" s="235"/>
      <c r="K19" s="235">
        <v>2021</v>
      </c>
      <c r="L19" s="235">
        <v>2021</v>
      </c>
      <c r="M19" s="235"/>
      <c r="N19" s="235"/>
      <c r="O19" s="235"/>
      <c r="P19" s="236">
        <f t="shared" si="27"/>
        <v>6</v>
      </c>
      <c r="Q19" s="235"/>
      <c r="R19" s="235"/>
      <c r="S19" s="235"/>
      <c r="T19" s="235"/>
      <c r="U19" s="236">
        <f t="shared" si="28"/>
        <v>6</v>
      </c>
      <c r="V19" s="235"/>
      <c r="W19" s="235"/>
      <c r="X19" s="235"/>
      <c r="Y19" s="235"/>
      <c r="Z19" s="232">
        <f>SUM(U19:Y19)</f>
        <v>6</v>
      </c>
      <c r="AA19" s="235"/>
      <c r="AB19" s="235"/>
      <c r="AC19" s="235"/>
      <c r="AD19" s="235"/>
      <c r="AE19" s="232">
        <f>SUM(Z19:AD19)</f>
        <v>6</v>
      </c>
      <c r="AF19" s="235"/>
      <c r="AG19" s="235"/>
      <c r="AH19" s="235">
        <v>19</v>
      </c>
      <c r="AI19" s="235"/>
      <c r="AJ19" s="232">
        <f>SUM(AE19:AI19)</f>
        <v>25</v>
      </c>
      <c r="AK19" s="235"/>
      <c r="AL19" s="235"/>
      <c r="AM19" s="235"/>
      <c r="AN19" s="235"/>
      <c r="AO19" s="232">
        <f>SUM(AJ19:AN19)</f>
        <v>25</v>
      </c>
      <c r="AP19" s="235"/>
      <c r="AQ19" s="235">
        <v>3</v>
      </c>
      <c r="AR19" s="235">
        <v>10</v>
      </c>
      <c r="AS19" s="235">
        <v>1</v>
      </c>
      <c r="AT19" s="232">
        <f>SUM(AO19:AS19)</f>
        <v>39</v>
      </c>
      <c r="AU19" s="235"/>
      <c r="AV19" s="235"/>
      <c r="AW19" s="235"/>
      <c r="AX19" s="235"/>
      <c r="AY19" s="232">
        <f>SUM(AT19:AX19)</f>
        <v>39</v>
      </c>
      <c r="AZ19" s="235"/>
      <c r="BA19" s="235"/>
      <c r="BB19" s="235"/>
      <c r="BC19" s="235"/>
      <c r="BD19" s="232">
        <f>SUM(AY19:BC19)</f>
        <v>39</v>
      </c>
      <c r="BE19" s="235"/>
      <c r="BF19" s="235"/>
      <c r="BG19" s="235"/>
      <c r="BH19" s="235"/>
      <c r="BI19" s="232">
        <f>SUM(BD19:BH19)</f>
        <v>39</v>
      </c>
      <c r="BJ19" s="235"/>
      <c r="BK19" s="235"/>
      <c r="BL19" s="235"/>
      <c r="BM19" s="235"/>
      <c r="BN19" s="232">
        <f>SUM(BI19:BM19)</f>
        <v>39</v>
      </c>
      <c r="BO19" s="235"/>
      <c r="BP19" s="235"/>
      <c r="BQ19" s="235"/>
      <c r="BR19" s="235"/>
      <c r="BS19" s="232">
        <f>SUM(BN19:BR19)</f>
        <v>39</v>
      </c>
    </row>
    <row r="20" spans="1:71" x14ac:dyDescent="0.25">
      <c r="A20" s="1"/>
      <c r="B20" s="28" t="s">
        <v>354</v>
      </c>
      <c r="C20" s="29">
        <v>38</v>
      </c>
      <c r="D20" s="29">
        <v>6708</v>
      </c>
      <c r="E20" s="24">
        <v>17</v>
      </c>
      <c r="F20" s="1">
        <f>IF(B20="MAL",E20,IF(E20&gt;=11,E20+variables!$B$1,11))</f>
        <v>18</v>
      </c>
      <c r="G20" s="2">
        <f t="shared" si="25"/>
        <v>0.3888888888888889</v>
      </c>
      <c r="H20" s="9">
        <v>7</v>
      </c>
      <c r="I20" s="79">
        <f t="shared" si="26"/>
        <v>7</v>
      </c>
      <c r="J20" s="9"/>
      <c r="K20" s="9">
        <v>2021</v>
      </c>
      <c r="L20" s="42">
        <v>2021</v>
      </c>
      <c r="M20" s="9"/>
      <c r="N20" s="9"/>
      <c r="O20" s="9"/>
      <c r="P20" s="79">
        <f t="shared" si="27"/>
        <v>7</v>
      </c>
      <c r="Q20" s="9"/>
      <c r="R20" s="9"/>
      <c r="S20" s="9"/>
      <c r="T20" s="9"/>
      <c r="U20" s="79">
        <f t="shared" si="28"/>
        <v>7</v>
      </c>
      <c r="V20" s="9"/>
      <c r="W20" s="9"/>
      <c r="X20" s="9"/>
      <c r="Y20" s="9"/>
      <c r="Z20" s="1">
        <f t="shared" si="16"/>
        <v>7</v>
      </c>
      <c r="AA20" s="9"/>
      <c r="AB20" s="9"/>
      <c r="AC20" s="9"/>
      <c r="AD20" s="9"/>
      <c r="AE20" s="1">
        <f t="shared" si="17"/>
        <v>7</v>
      </c>
      <c r="AF20" s="9"/>
      <c r="AG20" s="9"/>
      <c r="AH20" s="9"/>
      <c r="AI20" s="9"/>
      <c r="AJ20" s="1">
        <f t="shared" si="18"/>
        <v>7</v>
      </c>
      <c r="AK20" s="9"/>
      <c r="AL20" s="9"/>
      <c r="AM20" s="9"/>
      <c r="AN20" s="9"/>
      <c r="AO20" s="1">
        <f t="shared" si="19"/>
        <v>7</v>
      </c>
      <c r="AP20" s="9"/>
      <c r="AQ20" s="9"/>
      <c r="AR20" s="9"/>
      <c r="AS20" s="9"/>
      <c r="AT20" s="1">
        <f t="shared" si="20"/>
        <v>7</v>
      </c>
      <c r="AU20" s="9"/>
      <c r="AV20" s="9"/>
      <c r="AW20" s="9"/>
      <c r="AX20" s="9"/>
      <c r="AY20" s="1">
        <f t="shared" si="21"/>
        <v>7</v>
      </c>
      <c r="AZ20" s="9"/>
      <c r="BA20" s="9"/>
      <c r="BB20" s="9"/>
      <c r="BC20" s="9"/>
      <c r="BD20" s="1">
        <f t="shared" si="29"/>
        <v>7</v>
      </c>
      <c r="BE20" s="9"/>
      <c r="BF20" s="9"/>
      <c r="BG20" s="9"/>
      <c r="BH20" s="9"/>
      <c r="BI20" s="1">
        <f t="shared" si="22"/>
        <v>7</v>
      </c>
      <c r="BJ20" s="9"/>
      <c r="BK20" s="9"/>
      <c r="BL20" s="9"/>
      <c r="BM20" s="9"/>
      <c r="BN20" s="1">
        <f t="shared" si="23"/>
        <v>7</v>
      </c>
      <c r="BO20" s="9"/>
      <c r="BP20" s="9"/>
      <c r="BQ20" s="9"/>
      <c r="BR20" s="9"/>
      <c r="BS20" s="1">
        <f t="shared" si="24"/>
        <v>7</v>
      </c>
    </row>
    <row r="21" spans="1:71" x14ac:dyDescent="0.25">
      <c r="A21" s="1"/>
      <c r="B21" s="26" t="s">
        <v>255</v>
      </c>
      <c r="C21" s="29">
        <v>44</v>
      </c>
      <c r="D21" s="29">
        <v>6495</v>
      </c>
      <c r="E21" s="24">
        <v>30</v>
      </c>
      <c r="F21" s="1">
        <f>IF(B21="MAL",E21,IF(E21&gt;=11,E21+variables!$B$1,11))</f>
        <v>31</v>
      </c>
      <c r="G21" s="2">
        <f t="shared" si="25"/>
        <v>0.83870967741935487</v>
      </c>
      <c r="H21" s="9">
        <v>15</v>
      </c>
      <c r="I21" s="79">
        <f t="shared" si="26"/>
        <v>15</v>
      </c>
      <c r="J21" s="9"/>
      <c r="K21" s="9">
        <v>2021</v>
      </c>
      <c r="L21" s="42">
        <v>2021</v>
      </c>
      <c r="M21" s="9"/>
      <c r="N21" s="9"/>
      <c r="O21" s="9"/>
      <c r="P21" s="79">
        <f t="shared" si="27"/>
        <v>15</v>
      </c>
      <c r="Q21" s="9"/>
      <c r="R21" s="9"/>
      <c r="S21" s="9"/>
      <c r="T21" s="9"/>
      <c r="U21" s="79">
        <f t="shared" si="28"/>
        <v>15</v>
      </c>
      <c r="V21" s="9"/>
      <c r="W21" s="9"/>
      <c r="X21" s="9"/>
      <c r="Y21" s="9"/>
      <c r="Z21" s="1">
        <f t="shared" si="16"/>
        <v>15</v>
      </c>
      <c r="AA21" s="9"/>
      <c r="AB21" s="9"/>
      <c r="AC21" s="9"/>
      <c r="AD21" s="9"/>
      <c r="AE21" s="1">
        <f t="shared" si="17"/>
        <v>15</v>
      </c>
      <c r="AF21" s="9"/>
      <c r="AG21" s="9"/>
      <c r="AH21" s="9">
        <v>8</v>
      </c>
      <c r="AI21" s="9"/>
      <c r="AJ21" s="1">
        <f t="shared" si="18"/>
        <v>23</v>
      </c>
      <c r="AK21" s="9"/>
      <c r="AL21" s="9"/>
      <c r="AM21" s="9"/>
      <c r="AN21" s="9"/>
      <c r="AO21" s="1">
        <f t="shared" si="19"/>
        <v>23</v>
      </c>
      <c r="AP21" s="9"/>
      <c r="AQ21" s="9"/>
      <c r="AR21" s="9"/>
      <c r="AS21" s="9"/>
      <c r="AT21" s="1">
        <f t="shared" si="20"/>
        <v>23</v>
      </c>
      <c r="AU21" s="9"/>
      <c r="AV21" s="9"/>
      <c r="AW21" s="9">
        <v>2</v>
      </c>
      <c r="AX21" s="9">
        <v>1</v>
      </c>
      <c r="AY21" s="1">
        <f t="shared" si="21"/>
        <v>26</v>
      </c>
      <c r="AZ21" s="9"/>
      <c r="BA21" s="9"/>
      <c r="BB21" s="9"/>
      <c r="BC21" s="9"/>
      <c r="BD21" s="1">
        <f t="shared" si="29"/>
        <v>26</v>
      </c>
      <c r="BE21" s="9"/>
      <c r="BF21" s="9"/>
      <c r="BG21" s="9"/>
      <c r="BH21" s="9"/>
      <c r="BI21" s="1">
        <f t="shared" si="22"/>
        <v>26</v>
      </c>
      <c r="BJ21" s="9"/>
      <c r="BK21" s="9"/>
      <c r="BL21" s="9"/>
      <c r="BM21" s="9"/>
      <c r="BN21" s="1">
        <f t="shared" si="23"/>
        <v>26</v>
      </c>
      <c r="BO21" s="9"/>
      <c r="BP21" s="9"/>
      <c r="BQ21" s="9"/>
      <c r="BR21" s="9"/>
      <c r="BS21" s="1">
        <f t="shared" si="24"/>
        <v>26</v>
      </c>
    </row>
    <row r="22" spans="1:71" s="237" customFormat="1" x14ac:dyDescent="0.25">
      <c r="A22" s="232"/>
      <c r="B22" s="289" t="s">
        <v>187</v>
      </c>
      <c r="C22" s="288">
        <v>45</v>
      </c>
      <c r="D22" s="288">
        <v>2493</v>
      </c>
      <c r="E22" s="233">
        <v>59</v>
      </c>
      <c r="F22" s="232">
        <f>IF(B22="MAL",E22,IF(E22&gt;=11,E22+variables!$B$1,11))</f>
        <v>60</v>
      </c>
      <c r="G22" s="234">
        <f t="shared" si="25"/>
        <v>1.05</v>
      </c>
      <c r="H22" s="235">
        <v>28</v>
      </c>
      <c r="I22" s="236">
        <f t="shared" si="26"/>
        <v>29</v>
      </c>
      <c r="J22" s="235">
        <v>1</v>
      </c>
      <c r="K22" s="235">
        <v>2021</v>
      </c>
      <c r="L22" s="296">
        <v>2021</v>
      </c>
      <c r="M22" s="235"/>
      <c r="N22" s="235"/>
      <c r="O22" s="235"/>
      <c r="P22" s="236">
        <f t="shared" si="27"/>
        <v>28</v>
      </c>
      <c r="Q22" s="235"/>
      <c r="R22" s="235"/>
      <c r="S22" s="235"/>
      <c r="T22" s="235"/>
      <c r="U22" s="236">
        <f t="shared" si="28"/>
        <v>28</v>
      </c>
      <c r="V22" s="235"/>
      <c r="W22" s="235">
        <v>3</v>
      </c>
      <c r="X22" s="235">
        <v>9</v>
      </c>
      <c r="Y22" s="235">
        <v>1</v>
      </c>
      <c r="Z22" s="232">
        <f t="shared" si="16"/>
        <v>41</v>
      </c>
      <c r="AA22" s="235"/>
      <c r="AB22" s="235"/>
      <c r="AC22" s="235"/>
      <c r="AD22" s="235"/>
      <c r="AE22" s="232">
        <f t="shared" si="17"/>
        <v>41</v>
      </c>
      <c r="AF22" s="235"/>
      <c r="AG22" s="235"/>
      <c r="AH22" s="235">
        <v>10</v>
      </c>
      <c r="AI22" s="235"/>
      <c r="AJ22" s="232">
        <f t="shared" si="18"/>
        <v>51</v>
      </c>
      <c r="AK22" s="235"/>
      <c r="AL22" s="235"/>
      <c r="AM22" s="235">
        <v>3</v>
      </c>
      <c r="AN22" s="235">
        <v>1</v>
      </c>
      <c r="AO22" s="232">
        <f t="shared" si="19"/>
        <v>55</v>
      </c>
      <c r="AP22" s="235">
        <v>1</v>
      </c>
      <c r="AQ22" s="235">
        <v>1</v>
      </c>
      <c r="AR22" s="235">
        <v>6</v>
      </c>
      <c r="AS22" s="235"/>
      <c r="AT22" s="232">
        <f t="shared" si="20"/>
        <v>63</v>
      </c>
      <c r="AU22" s="235"/>
      <c r="AV22" s="235"/>
      <c r="AW22" s="235"/>
      <c r="AX22" s="235"/>
      <c r="AY22" s="232">
        <f t="shared" si="21"/>
        <v>63</v>
      </c>
      <c r="AZ22" s="235"/>
      <c r="BA22" s="235"/>
      <c r="BB22" s="235"/>
      <c r="BC22" s="235"/>
      <c r="BD22" s="232">
        <f t="shared" si="29"/>
        <v>63</v>
      </c>
      <c r="BE22" s="235"/>
      <c r="BF22" s="235"/>
      <c r="BG22" s="235"/>
      <c r="BH22" s="235"/>
      <c r="BI22" s="232">
        <f t="shared" si="22"/>
        <v>63</v>
      </c>
      <c r="BJ22" s="235"/>
      <c r="BK22" s="235"/>
      <c r="BL22" s="235"/>
      <c r="BM22" s="235"/>
      <c r="BN22" s="232">
        <f t="shared" si="23"/>
        <v>63</v>
      </c>
      <c r="BO22" s="235"/>
      <c r="BP22" s="235"/>
      <c r="BQ22" s="235"/>
      <c r="BR22" s="235"/>
      <c r="BS22" s="232">
        <f t="shared" si="24"/>
        <v>63</v>
      </c>
    </row>
    <row r="23" spans="1:71" x14ac:dyDescent="0.25">
      <c r="A23" s="1"/>
      <c r="B23" s="28" t="s">
        <v>188</v>
      </c>
      <c r="C23" s="29">
        <v>48</v>
      </c>
      <c r="D23" s="29">
        <v>169</v>
      </c>
      <c r="E23" s="24">
        <v>42</v>
      </c>
      <c r="F23" s="1">
        <f>IF(B23="MAL",E23,IF(E23&gt;=11,E23+variables!$B$1,11))</f>
        <v>43</v>
      </c>
      <c r="G23" s="2">
        <f t="shared" si="25"/>
        <v>0.2558139534883721</v>
      </c>
      <c r="H23" s="9">
        <v>11</v>
      </c>
      <c r="I23" s="79">
        <f t="shared" si="26"/>
        <v>11</v>
      </c>
      <c r="J23" s="9"/>
      <c r="K23" s="9">
        <v>2021</v>
      </c>
      <c r="L23" s="42">
        <v>2020</v>
      </c>
      <c r="M23" s="9"/>
      <c r="N23" s="9"/>
      <c r="O23" s="9"/>
      <c r="P23" s="79">
        <f t="shared" ref="P23:P28" si="30">+H23+SUM(M23:O23)</f>
        <v>11</v>
      </c>
      <c r="Q23" s="9"/>
      <c r="R23" s="9"/>
      <c r="S23" s="9"/>
      <c r="T23" s="9"/>
      <c r="U23" s="79">
        <f t="shared" si="28"/>
        <v>11</v>
      </c>
      <c r="V23" s="9"/>
      <c r="W23" s="9"/>
      <c r="X23" s="9"/>
      <c r="Y23" s="9"/>
      <c r="Z23" s="1">
        <f t="shared" si="16"/>
        <v>11</v>
      </c>
      <c r="AA23" s="9"/>
      <c r="AB23" s="9"/>
      <c r="AC23" s="9"/>
      <c r="AD23" s="9"/>
      <c r="AE23" s="1">
        <f t="shared" si="17"/>
        <v>11</v>
      </c>
      <c r="AF23" s="9"/>
      <c r="AG23" s="9"/>
      <c r="AH23" s="9"/>
      <c r="AI23" s="9"/>
      <c r="AJ23" s="1">
        <f t="shared" si="18"/>
        <v>11</v>
      </c>
      <c r="AK23" s="9"/>
      <c r="AL23" s="9"/>
      <c r="AM23" s="9"/>
      <c r="AN23" s="9"/>
      <c r="AO23" s="1">
        <f t="shared" si="19"/>
        <v>11</v>
      </c>
      <c r="AP23" s="9"/>
      <c r="AQ23" s="9"/>
      <c r="AR23" s="9"/>
      <c r="AS23" s="9"/>
      <c r="AT23" s="1">
        <f t="shared" si="20"/>
        <v>11</v>
      </c>
      <c r="AU23" s="9"/>
      <c r="AV23" s="9"/>
      <c r="AW23" s="9"/>
      <c r="AX23" s="9"/>
      <c r="AY23" s="1">
        <f t="shared" si="21"/>
        <v>11</v>
      </c>
      <c r="AZ23" s="9"/>
      <c r="BA23" s="9"/>
      <c r="BB23" s="9"/>
      <c r="BC23" s="9"/>
      <c r="BD23" s="1">
        <f t="shared" si="29"/>
        <v>11</v>
      </c>
      <c r="BE23" s="9"/>
      <c r="BF23" s="9"/>
      <c r="BG23" s="9"/>
      <c r="BH23" s="9"/>
      <c r="BI23" s="1">
        <f t="shared" si="22"/>
        <v>11</v>
      </c>
      <c r="BJ23" s="9"/>
      <c r="BK23" s="9"/>
      <c r="BL23" s="9"/>
      <c r="BM23" s="9"/>
      <c r="BN23" s="1">
        <f t="shared" si="23"/>
        <v>11</v>
      </c>
      <c r="BO23" s="9"/>
      <c r="BP23" s="9"/>
      <c r="BQ23" s="9"/>
      <c r="BR23" s="9"/>
      <c r="BS23" s="1">
        <f t="shared" si="24"/>
        <v>11</v>
      </c>
    </row>
    <row r="24" spans="1:71" s="110" customFormat="1" x14ac:dyDescent="0.25">
      <c r="A24" s="106"/>
      <c r="B24" s="154" t="s">
        <v>14</v>
      </c>
      <c r="C24" s="155">
        <v>58</v>
      </c>
      <c r="D24" s="155">
        <v>3450</v>
      </c>
      <c r="E24" s="150">
        <v>24</v>
      </c>
      <c r="F24" s="106">
        <f>IF(B24="MAL",E24,IF(E24&gt;=11,E24+variables!$B$1,11))</f>
        <v>25</v>
      </c>
      <c r="G24" s="107">
        <f t="shared" si="25"/>
        <v>0.96</v>
      </c>
      <c r="H24" s="109">
        <v>10</v>
      </c>
      <c r="I24" s="108">
        <f t="shared" si="26"/>
        <v>10</v>
      </c>
      <c r="J24" s="109"/>
      <c r="K24" s="109">
        <v>2021</v>
      </c>
      <c r="L24" s="142">
        <v>2021</v>
      </c>
      <c r="M24" s="109"/>
      <c r="N24" s="109"/>
      <c r="O24" s="109"/>
      <c r="P24" s="108">
        <f t="shared" si="30"/>
        <v>10</v>
      </c>
      <c r="Q24" s="109"/>
      <c r="R24" s="109"/>
      <c r="S24" s="109"/>
      <c r="T24" s="109"/>
      <c r="U24" s="108">
        <f t="shared" si="28"/>
        <v>10</v>
      </c>
      <c r="V24" s="109"/>
      <c r="W24" s="109"/>
      <c r="X24" s="109"/>
      <c r="Y24" s="109"/>
      <c r="Z24" s="106">
        <f t="shared" si="16"/>
        <v>10</v>
      </c>
      <c r="AA24" s="109"/>
      <c r="AB24" s="109"/>
      <c r="AC24" s="109"/>
      <c r="AD24" s="109"/>
      <c r="AE24" s="106">
        <f t="shared" si="17"/>
        <v>10</v>
      </c>
      <c r="AF24" s="109"/>
      <c r="AG24" s="109"/>
      <c r="AH24" s="109">
        <v>14</v>
      </c>
      <c r="AI24" s="109"/>
      <c r="AJ24" s="106">
        <f t="shared" si="18"/>
        <v>24</v>
      </c>
      <c r="AK24" s="109"/>
      <c r="AL24" s="109"/>
      <c r="AM24" s="109"/>
      <c r="AN24" s="109"/>
      <c r="AO24" s="106">
        <f t="shared" si="19"/>
        <v>24</v>
      </c>
      <c r="AP24" s="109"/>
      <c r="AQ24" s="109"/>
      <c r="AR24" s="109"/>
      <c r="AS24" s="109"/>
      <c r="AT24" s="106">
        <f t="shared" si="20"/>
        <v>24</v>
      </c>
      <c r="AU24" s="109"/>
      <c r="AV24" s="109"/>
      <c r="AW24" s="109"/>
      <c r="AX24" s="109"/>
      <c r="AY24" s="106">
        <f t="shared" si="21"/>
        <v>24</v>
      </c>
      <c r="AZ24" s="109"/>
      <c r="BA24" s="109"/>
      <c r="BB24" s="109"/>
      <c r="BC24" s="109"/>
      <c r="BD24" s="106">
        <f t="shared" si="29"/>
        <v>24</v>
      </c>
      <c r="BE24" s="109"/>
      <c r="BF24" s="109"/>
      <c r="BG24" s="109"/>
      <c r="BH24" s="109"/>
      <c r="BI24" s="106">
        <f t="shared" si="22"/>
        <v>24</v>
      </c>
      <c r="BJ24" s="109"/>
      <c r="BK24" s="109"/>
      <c r="BL24" s="109"/>
      <c r="BM24" s="109"/>
      <c r="BN24" s="106">
        <f t="shared" si="23"/>
        <v>24</v>
      </c>
      <c r="BO24" s="109"/>
      <c r="BP24" s="109"/>
      <c r="BQ24" s="109"/>
      <c r="BR24" s="109"/>
      <c r="BS24" s="106">
        <f t="shared" si="24"/>
        <v>24</v>
      </c>
    </row>
    <row r="25" spans="1:71" s="218" customFormat="1" x14ac:dyDescent="0.25">
      <c r="A25" s="214"/>
      <c r="B25" s="248" t="s">
        <v>216</v>
      </c>
      <c r="C25" s="262">
        <v>59</v>
      </c>
      <c r="D25" s="262">
        <v>554</v>
      </c>
      <c r="E25" s="268">
        <v>33</v>
      </c>
      <c r="F25" s="214">
        <f>IF(B25="MAL",E25,IF(E25&gt;=11,E25+variables!$B$1,11))</f>
        <v>34</v>
      </c>
      <c r="G25" s="215">
        <f t="shared" si="25"/>
        <v>1.0294117647058822</v>
      </c>
      <c r="H25" s="217">
        <v>7</v>
      </c>
      <c r="I25" s="216">
        <f t="shared" si="26"/>
        <v>7</v>
      </c>
      <c r="J25" s="217"/>
      <c r="K25" s="217">
        <v>2021</v>
      </c>
      <c r="L25" s="286">
        <v>2021</v>
      </c>
      <c r="M25" s="217"/>
      <c r="N25" s="217"/>
      <c r="O25" s="217"/>
      <c r="P25" s="216">
        <f t="shared" si="30"/>
        <v>7</v>
      </c>
      <c r="Q25" s="217"/>
      <c r="R25" s="217"/>
      <c r="S25" s="217"/>
      <c r="T25" s="217"/>
      <c r="U25" s="216">
        <f t="shared" si="28"/>
        <v>7</v>
      </c>
      <c r="V25" s="217"/>
      <c r="W25" s="217">
        <v>1</v>
      </c>
      <c r="X25" s="217">
        <v>26</v>
      </c>
      <c r="Y25" s="217"/>
      <c r="Z25" s="214">
        <f t="shared" si="16"/>
        <v>34</v>
      </c>
      <c r="AA25" s="217"/>
      <c r="AB25" s="217"/>
      <c r="AC25" s="217"/>
      <c r="AD25" s="217"/>
      <c r="AE25" s="214">
        <f t="shared" si="17"/>
        <v>34</v>
      </c>
      <c r="AF25" s="217"/>
      <c r="AG25" s="217"/>
      <c r="AH25" s="217"/>
      <c r="AI25" s="217"/>
      <c r="AJ25" s="214">
        <f t="shared" si="18"/>
        <v>34</v>
      </c>
      <c r="AK25" s="217"/>
      <c r="AL25" s="217">
        <v>1</v>
      </c>
      <c r="AM25" s="217"/>
      <c r="AN25" s="217"/>
      <c r="AO25" s="214">
        <f t="shared" si="19"/>
        <v>35</v>
      </c>
      <c r="AP25" s="217"/>
      <c r="AQ25" s="217"/>
      <c r="AR25" s="217"/>
      <c r="AS25" s="217"/>
      <c r="AT25" s="214">
        <f t="shared" si="20"/>
        <v>35</v>
      </c>
      <c r="AU25" s="217"/>
      <c r="AV25" s="217"/>
      <c r="AW25" s="217"/>
      <c r="AX25" s="217"/>
      <c r="AY25" s="214">
        <f t="shared" si="21"/>
        <v>35</v>
      </c>
      <c r="AZ25" s="217"/>
      <c r="BA25" s="217"/>
      <c r="BB25" s="217"/>
      <c r="BC25" s="217"/>
      <c r="BD25" s="214">
        <f t="shared" si="29"/>
        <v>35</v>
      </c>
      <c r="BE25" s="217"/>
      <c r="BF25" s="217"/>
      <c r="BG25" s="217"/>
      <c r="BH25" s="217"/>
      <c r="BI25" s="214">
        <f t="shared" si="22"/>
        <v>35</v>
      </c>
      <c r="BJ25" s="217"/>
      <c r="BK25" s="217"/>
      <c r="BL25" s="217"/>
      <c r="BM25" s="217"/>
      <c r="BN25" s="214">
        <f t="shared" si="23"/>
        <v>35</v>
      </c>
      <c r="BO25" s="217"/>
      <c r="BP25" s="217"/>
      <c r="BQ25" s="217"/>
      <c r="BR25" s="217"/>
      <c r="BS25" s="214">
        <f t="shared" si="24"/>
        <v>35</v>
      </c>
    </row>
    <row r="26" spans="1:71" x14ac:dyDescent="0.25">
      <c r="A26" s="1"/>
      <c r="B26" s="28" t="s">
        <v>149</v>
      </c>
      <c r="C26" s="29">
        <v>72</v>
      </c>
      <c r="D26" s="29">
        <v>1599</v>
      </c>
      <c r="E26" s="24">
        <v>26</v>
      </c>
      <c r="F26" s="1">
        <f>IF(B26="MAL",E26,IF(E26&gt;=11,E26+variables!$B$1,11))</f>
        <v>27</v>
      </c>
      <c r="G26" s="2">
        <f t="shared" si="25"/>
        <v>0.92592592592592593</v>
      </c>
      <c r="H26" s="9">
        <v>9</v>
      </c>
      <c r="I26" s="79">
        <f t="shared" si="26"/>
        <v>9</v>
      </c>
      <c r="J26" s="9"/>
      <c r="K26" s="9">
        <v>2021</v>
      </c>
      <c r="L26" s="42">
        <v>2021</v>
      </c>
      <c r="M26" s="9"/>
      <c r="N26" s="9"/>
      <c r="O26" s="9"/>
      <c r="P26" s="79">
        <f t="shared" si="30"/>
        <v>9</v>
      </c>
      <c r="Q26" s="9"/>
      <c r="R26" s="9"/>
      <c r="S26" s="9"/>
      <c r="T26" s="9"/>
      <c r="U26" s="79">
        <f t="shared" si="28"/>
        <v>9</v>
      </c>
      <c r="V26" s="9"/>
      <c r="W26" s="9"/>
      <c r="X26" s="9"/>
      <c r="Y26" s="9"/>
      <c r="Z26" s="1">
        <f t="shared" si="16"/>
        <v>9</v>
      </c>
      <c r="AA26" s="9"/>
      <c r="AB26" s="9"/>
      <c r="AC26" s="9"/>
      <c r="AD26" s="9"/>
      <c r="AE26" s="1">
        <f t="shared" si="17"/>
        <v>9</v>
      </c>
      <c r="AF26" s="9"/>
      <c r="AG26" s="9"/>
      <c r="AH26" s="9"/>
      <c r="AI26" s="9"/>
      <c r="AJ26" s="1">
        <f t="shared" si="18"/>
        <v>9</v>
      </c>
      <c r="AK26" s="9"/>
      <c r="AL26" s="9"/>
      <c r="AM26" s="9">
        <v>16</v>
      </c>
      <c r="AN26" s="9"/>
      <c r="AO26" s="1">
        <f t="shared" si="19"/>
        <v>25</v>
      </c>
      <c r="AP26" s="9"/>
      <c r="AQ26" s="9"/>
      <c r="AR26" s="9"/>
      <c r="AS26" s="9"/>
      <c r="AT26" s="1">
        <f t="shared" si="20"/>
        <v>25</v>
      </c>
      <c r="AU26" s="9"/>
      <c r="AV26" s="9"/>
      <c r="AW26" s="9"/>
      <c r="AX26" s="9"/>
      <c r="AY26" s="1">
        <f t="shared" si="21"/>
        <v>25</v>
      </c>
      <c r="AZ26" s="9"/>
      <c r="BA26" s="9"/>
      <c r="BB26" s="9"/>
      <c r="BC26" s="9"/>
      <c r="BD26" s="1">
        <f t="shared" si="29"/>
        <v>25</v>
      </c>
      <c r="BE26" s="9"/>
      <c r="BF26" s="9"/>
      <c r="BG26" s="9"/>
      <c r="BH26" s="9"/>
      <c r="BI26" s="1">
        <f t="shared" si="22"/>
        <v>25</v>
      </c>
      <c r="BJ26" s="9"/>
      <c r="BK26" s="9"/>
      <c r="BL26" s="9"/>
      <c r="BM26" s="9"/>
      <c r="BN26" s="1">
        <f t="shared" si="23"/>
        <v>25</v>
      </c>
      <c r="BO26" s="9"/>
      <c r="BP26" s="9"/>
      <c r="BQ26" s="9"/>
      <c r="BR26" s="9"/>
      <c r="BS26" s="1">
        <f t="shared" si="24"/>
        <v>25</v>
      </c>
    </row>
    <row r="27" spans="1:71" s="170" customFormat="1" x14ac:dyDescent="0.25">
      <c r="A27" s="161"/>
      <c r="B27" s="191" t="s">
        <v>20</v>
      </c>
      <c r="C27" s="203">
        <v>92</v>
      </c>
      <c r="D27" s="203">
        <v>7415</v>
      </c>
      <c r="E27" s="177">
        <v>24</v>
      </c>
      <c r="F27" s="161">
        <f>IF(B27="MAL",E27,IF(E27&gt;=11,E27+variables!$B$1,11))</f>
        <v>25</v>
      </c>
      <c r="G27" s="171">
        <f t="shared" si="25"/>
        <v>0.96</v>
      </c>
      <c r="H27" s="168">
        <v>24</v>
      </c>
      <c r="I27" s="169">
        <f t="shared" si="26"/>
        <v>24</v>
      </c>
      <c r="J27" s="168"/>
      <c r="K27" s="168">
        <v>2021</v>
      </c>
      <c r="L27" s="204">
        <v>2021</v>
      </c>
      <c r="M27" s="168"/>
      <c r="N27" s="168"/>
      <c r="O27" s="168"/>
      <c r="P27" s="169">
        <f t="shared" si="30"/>
        <v>24</v>
      </c>
      <c r="Q27" s="168"/>
      <c r="R27" s="168"/>
      <c r="S27" s="168"/>
      <c r="T27" s="168"/>
      <c r="U27" s="169">
        <f t="shared" si="28"/>
        <v>24</v>
      </c>
      <c r="V27" s="168"/>
      <c r="W27" s="168"/>
      <c r="X27" s="168"/>
      <c r="Y27" s="168"/>
      <c r="Z27" s="161">
        <f t="shared" si="16"/>
        <v>24</v>
      </c>
      <c r="AA27" s="168"/>
      <c r="AB27" s="168"/>
      <c r="AC27" s="168"/>
      <c r="AD27" s="168"/>
      <c r="AE27" s="161">
        <f t="shared" si="17"/>
        <v>24</v>
      </c>
      <c r="AF27" s="168"/>
      <c r="AG27" s="168"/>
      <c r="AH27" s="168"/>
      <c r="AI27" s="168"/>
      <c r="AJ27" s="161">
        <f t="shared" si="18"/>
        <v>24</v>
      </c>
      <c r="AK27" s="168"/>
      <c r="AL27" s="168"/>
      <c r="AM27" s="168"/>
      <c r="AN27" s="168"/>
      <c r="AO27" s="161">
        <f t="shared" si="19"/>
        <v>24</v>
      </c>
      <c r="AP27" s="168"/>
      <c r="AQ27" s="168"/>
      <c r="AR27" s="168"/>
      <c r="AS27" s="168"/>
      <c r="AT27" s="161">
        <f t="shared" si="20"/>
        <v>24</v>
      </c>
      <c r="AU27" s="168"/>
      <c r="AV27" s="168"/>
      <c r="AW27" s="168"/>
      <c r="AX27" s="168"/>
      <c r="AY27" s="161">
        <f t="shared" si="21"/>
        <v>24</v>
      </c>
      <c r="AZ27" s="168"/>
      <c r="BA27" s="168"/>
      <c r="BB27" s="168"/>
      <c r="BC27" s="168"/>
      <c r="BD27" s="161">
        <f>SUM(AY27:BC27)</f>
        <v>24</v>
      </c>
      <c r="BE27" s="168"/>
      <c r="BF27" s="168"/>
      <c r="BG27" s="168"/>
      <c r="BH27" s="168"/>
      <c r="BI27" s="161">
        <f t="shared" si="22"/>
        <v>24</v>
      </c>
      <c r="BJ27" s="168"/>
      <c r="BK27" s="168"/>
      <c r="BL27" s="168"/>
      <c r="BM27" s="168"/>
      <c r="BN27" s="161">
        <f t="shared" si="23"/>
        <v>24</v>
      </c>
      <c r="BO27" s="168"/>
      <c r="BP27" s="168"/>
      <c r="BQ27" s="168"/>
      <c r="BR27" s="168"/>
      <c r="BS27" s="161">
        <f t="shared" si="24"/>
        <v>24</v>
      </c>
    </row>
    <row r="28" spans="1:71" s="170" customFormat="1" x14ac:dyDescent="0.25">
      <c r="A28" s="161"/>
      <c r="B28" s="191" t="s">
        <v>381</v>
      </c>
      <c r="C28" s="203">
        <v>99</v>
      </c>
      <c r="D28" s="203"/>
      <c r="E28" s="177">
        <v>65</v>
      </c>
      <c r="F28" s="161">
        <f>IF(B28="MAL",E28,IF(E28&gt;=11,E28+variables!$B$1,11))</f>
        <v>66</v>
      </c>
      <c r="G28" s="171">
        <f t="shared" si="25"/>
        <v>0.71212121212121215</v>
      </c>
      <c r="H28" s="168">
        <v>28</v>
      </c>
      <c r="I28" s="169">
        <f t="shared" si="26"/>
        <v>29</v>
      </c>
      <c r="J28" s="168">
        <v>1</v>
      </c>
      <c r="K28" s="168">
        <v>2021</v>
      </c>
      <c r="L28" s="204">
        <v>2021</v>
      </c>
      <c r="M28" s="168"/>
      <c r="N28" s="168"/>
      <c r="O28" s="168"/>
      <c r="P28" s="169">
        <f t="shared" si="30"/>
        <v>28</v>
      </c>
      <c r="Q28" s="168"/>
      <c r="R28" s="168"/>
      <c r="S28" s="168"/>
      <c r="T28" s="168"/>
      <c r="U28" s="169">
        <f t="shared" si="28"/>
        <v>28</v>
      </c>
      <c r="V28" s="168"/>
      <c r="W28" s="168">
        <v>2</v>
      </c>
      <c r="X28" s="168">
        <v>11</v>
      </c>
      <c r="Y28" s="168"/>
      <c r="Z28" s="161">
        <f t="shared" si="16"/>
        <v>41</v>
      </c>
      <c r="AA28" s="168"/>
      <c r="AB28" s="168"/>
      <c r="AC28" s="168"/>
      <c r="AD28" s="168"/>
      <c r="AE28" s="161">
        <f t="shared" si="17"/>
        <v>41</v>
      </c>
      <c r="AF28" s="168"/>
      <c r="AG28" s="168"/>
      <c r="AH28" s="168">
        <v>3</v>
      </c>
      <c r="AI28" s="168"/>
      <c r="AJ28" s="161">
        <f t="shared" si="18"/>
        <v>44</v>
      </c>
      <c r="AK28" s="168"/>
      <c r="AL28" s="168"/>
      <c r="AM28" s="168"/>
      <c r="AN28" s="168"/>
      <c r="AO28" s="161">
        <f t="shared" si="19"/>
        <v>44</v>
      </c>
      <c r="AP28" s="168"/>
      <c r="AQ28" s="168"/>
      <c r="AR28" s="168">
        <v>2</v>
      </c>
      <c r="AS28" s="168">
        <v>1</v>
      </c>
      <c r="AT28" s="161">
        <f t="shared" si="20"/>
        <v>47</v>
      </c>
      <c r="AU28" s="168"/>
      <c r="AV28" s="168"/>
      <c r="AW28" s="168"/>
      <c r="AX28" s="168"/>
      <c r="AY28" s="161">
        <f t="shared" si="21"/>
        <v>47</v>
      </c>
      <c r="AZ28" s="168"/>
      <c r="BA28" s="168"/>
      <c r="BB28" s="168"/>
      <c r="BC28" s="168"/>
      <c r="BD28" s="161">
        <f>SUM(AY28:BC28)</f>
        <v>47</v>
      </c>
      <c r="BE28" s="168"/>
      <c r="BF28" s="168"/>
      <c r="BG28" s="168"/>
      <c r="BH28" s="168"/>
      <c r="BI28" s="161">
        <f t="shared" si="22"/>
        <v>47</v>
      </c>
      <c r="BJ28" s="168"/>
      <c r="BK28" s="168"/>
      <c r="BL28" s="168"/>
      <c r="BM28" s="168"/>
      <c r="BN28" s="161">
        <f t="shared" si="23"/>
        <v>47</v>
      </c>
      <c r="BO28" s="168"/>
      <c r="BP28" s="168"/>
      <c r="BQ28" s="168"/>
      <c r="BR28" s="168"/>
      <c r="BS28" s="161">
        <f t="shared" si="24"/>
        <v>47</v>
      </c>
    </row>
    <row r="29" spans="1:71" x14ac:dyDescent="0.25">
      <c r="A29" s="1"/>
      <c r="B29" s="28"/>
      <c r="C29" s="29"/>
      <c r="D29" s="29"/>
      <c r="E29" s="24"/>
      <c r="F29" s="1"/>
      <c r="G29" s="2"/>
      <c r="H29" s="9"/>
      <c r="I29" s="79"/>
      <c r="J29" s="9"/>
      <c r="K29" s="9"/>
      <c r="L29" s="9"/>
      <c r="M29" s="9"/>
      <c r="N29" s="9"/>
      <c r="O29" s="9"/>
      <c r="P29" s="79"/>
      <c r="Q29" s="9"/>
      <c r="R29" s="9"/>
      <c r="S29" s="9"/>
      <c r="T29" s="9"/>
      <c r="U29" s="79"/>
      <c r="V29" s="9"/>
      <c r="W29" s="9"/>
      <c r="X29" s="9"/>
      <c r="Y29" s="9"/>
      <c r="Z29" s="1"/>
      <c r="AA29" s="9"/>
      <c r="AB29" s="9"/>
      <c r="AC29" s="9"/>
      <c r="AD29" s="9"/>
      <c r="AE29" s="1"/>
      <c r="AF29" s="9"/>
      <c r="AG29" s="9"/>
      <c r="AH29" s="9"/>
      <c r="AI29" s="9"/>
      <c r="AJ29" s="1"/>
      <c r="AK29" s="9"/>
      <c r="AL29" s="9"/>
      <c r="AM29" s="9"/>
      <c r="AN29" s="9"/>
      <c r="AO29" s="1"/>
      <c r="AP29" s="9"/>
      <c r="AQ29" s="9"/>
      <c r="AR29" s="9"/>
      <c r="AS29" s="9"/>
      <c r="AT29" s="1"/>
      <c r="AU29" s="9"/>
      <c r="AV29" s="9"/>
      <c r="AW29" s="9"/>
      <c r="AX29" s="9"/>
      <c r="AY29" s="1"/>
      <c r="AZ29" s="9"/>
      <c r="BA29" s="9"/>
      <c r="BB29" s="9"/>
      <c r="BC29" s="9"/>
      <c r="BD29" s="1"/>
      <c r="BE29" s="9"/>
      <c r="BF29" s="9"/>
      <c r="BG29" s="9"/>
      <c r="BH29" s="9"/>
      <c r="BI29" s="1"/>
      <c r="BJ29" s="9"/>
      <c r="BK29" s="9"/>
      <c r="BL29" s="9"/>
      <c r="BM29" s="9"/>
      <c r="BN29" s="1"/>
      <c r="BO29" s="9"/>
      <c r="BP29" s="9"/>
      <c r="BQ29" s="9"/>
      <c r="BR29" s="9"/>
      <c r="BS29" s="1"/>
    </row>
    <row r="30" spans="1:7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ref="M30:AR30" si="31">SUM(M16:M28)</f>
        <v>0</v>
      </c>
      <c r="N30" s="1">
        <f t="shared" si="31"/>
        <v>0</v>
      </c>
      <c r="O30" s="1">
        <f t="shared" si="31"/>
        <v>0</v>
      </c>
      <c r="P30" s="1">
        <f t="shared" si="31"/>
        <v>170</v>
      </c>
      <c r="Q30" s="1">
        <f t="shared" si="31"/>
        <v>0</v>
      </c>
      <c r="R30" s="1">
        <f t="shared" si="31"/>
        <v>0</v>
      </c>
      <c r="S30" s="1">
        <f t="shared" si="31"/>
        <v>0</v>
      </c>
      <c r="T30" s="1">
        <f t="shared" si="31"/>
        <v>0</v>
      </c>
      <c r="U30" s="1">
        <f t="shared" si="31"/>
        <v>170</v>
      </c>
      <c r="V30" s="1">
        <f t="shared" si="31"/>
        <v>0</v>
      </c>
      <c r="W30" s="1">
        <f t="shared" si="31"/>
        <v>6</v>
      </c>
      <c r="X30" s="1">
        <f t="shared" si="31"/>
        <v>46</v>
      </c>
      <c r="Y30" s="1">
        <f t="shared" si="31"/>
        <v>3</v>
      </c>
      <c r="Z30" s="1">
        <f t="shared" si="31"/>
        <v>225</v>
      </c>
      <c r="AA30" s="1">
        <f t="shared" si="31"/>
        <v>0</v>
      </c>
      <c r="AB30" s="1">
        <f t="shared" si="31"/>
        <v>0</v>
      </c>
      <c r="AC30" s="1">
        <f t="shared" si="31"/>
        <v>0</v>
      </c>
      <c r="AD30" s="1">
        <f t="shared" si="31"/>
        <v>0</v>
      </c>
      <c r="AE30" s="1">
        <f t="shared" si="31"/>
        <v>225</v>
      </c>
      <c r="AF30" s="1">
        <f t="shared" si="31"/>
        <v>0</v>
      </c>
      <c r="AG30" s="1">
        <f t="shared" si="31"/>
        <v>0</v>
      </c>
      <c r="AH30" s="1">
        <f t="shared" si="31"/>
        <v>59</v>
      </c>
      <c r="AI30" s="1">
        <f t="shared" si="31"/>
        <v>0</v>
      </c>
      <c r="AJ30" s="1">
        <f t="shared" si="31"/>
        <v>284</v>
      </c>
      <c r="AK30" s="1">
        <f t="shared" si="31"/>
        <v>0</v>
      </c>
      <c r="AL30" s="1">
        <f t="shared" si="31"/>
        <v>1</v>
      </c>
      <c r="AM30" s="1">
        <f t="shared" si="31"/>
        <v>25</v>
      </c>
      <c r="AN30" s="1">
        <f t="shared" si="31"/>
        <v>3</v>
      </c>
      <c r="AO30" s="1">
        <f t="shared" si="31"/>
        <v>313</v>
      </c>
      <c r="AP30" s="1">
        <f t="shared" si="31"/>
        <v>1</v>
      </c>
      <c r="AQ30" s="1">
        <f t="shared" si="31"/>
        <v>4</v>
      </c>
      <c r="AR30" s="1">
        <f t="shared" si="31"/>
        <v>21</v>
      </c>
      <c r="AS30" s="1">
        <f t="shared" ref="AS30:BS30" si="32">SUM(AS16:AS28)</f>
        <v>2</v>
      </c>
      <c r="AT30" s="1">
        <f t="shared" si="32"/>
        <v>341</v>
      </c>
      <c r="AU30" s="1">
        <f t="shared" si="32"/>
        <v>0</v>
      </c>
      <c r="AV30" s="1">
        <f t="shared" si="32"/>
        <v>0</v>
      </c>
      <c r="AW30" s="1">
        <f t="shared" si="32"/>
        <v>7</v>
      </c>
      <c r="AX30" s="1">
        <f t="shared" si="32"/>
        <v>2</v>
      </c>
      <c r="AY30" s="1">
        <f t="shared" si="32"/>
        <v>350</v>
      </c>
      <c r="AZ30" s="1">
        <f t="shared" si="32"/>
        <v>0</v>
      </c>
      <c r="BA30" s="1">
        <f t="shared" si="32"/>
        <v>0</v>
      </c>
      <c r="BB30" s="1">
        <f t="shared" si="32"/>
        <v>0</v>
      </c>
      <c r="BC30" s="1">
        <f t="shared" si="32"/>
        <v>0</v>
      </c>
      <c r="BD30" s="1">
        <f t="shared" si="32"/>
        <v>350</v>
      </c>
      <c r="BE30" s="1">
        <f t="shared" si="32"/>
        <v>0</v>
      </c>
      <c r="BF30" s="1">
        <f t="shared" si="32"/>
        <v>0</v>
      </c>
      <c r="BG30" s="1">
        <f t="shared" si="32"/>
        <v>0</v>
      </c>
      <c r="BH30" s="1">
        <f t="shared" si="32"/>
        <v>0</v>
      </c>
      <c r="BI30" s="1">
        <f t="shared" si="32"/>
        <v>350</v>
      </c>
      <c r="BJ30" s="1">
        <f t="shared" si="32"/>
        <v>0</v>
      </c>
      <c r="BK30" s="1">
        <f t="shared" si="32"/>
        <v>0</v>
      </c>
      <c r="BL30" s="1">
        <f t="shared" si="32"/>
        <v>0</v>
      </c>
      <c r="BM30" s="1">
        <f t="shared" si="32"/>
        <v>0</v>
      </c>
      <c r="BN30" s="1">
        <f t="shared" si="32"/>
        <v>350</v>
      </c>
      <c r="BO30" s="1">
        <f t="shared" si="32"/>
        <v>0</v>
      </c>
      <c r="BP30" s="1">
        <f t="shared" si="32"/>
        <v>0</v>
      </c>
      <c r="BQ30" s="1">
        <f t="shared" si="32"/>
        <v>0</v>
      </c>
      <c r="BR30" s="1">
        <f t="shared" si="32"/>
        <v>0</v>
      </c>
      <c r="BS30" s="1">
        <f t="shared" si="32"/>
        <v>350</v>
      </c>
    </row>
    <row r="31" spans="1:71" x14ac:dyDescent="0.25">
      <c r="A31" s="1"/>
      <c r="B31" s="1" t="s">
        <v>244</v>
      </c>
      <c r="C31" s="1">
        <f>COUNT(C17:C28)</f>
        <v>12</v>
      </c>
      <c r="D31" s="1"/>
      <c r="E31" s="1">
        <f>SUM(E16:E28)</f>
        <v>415</v>
      </c>
      <c r="F31" s="1">
        <f>SUM(F16:F28)</f>
        <v>427</v>
      </c>
      <c r="G31" s="2">
        <f>$BS30/F31</f>
        <v>0.81967213114754101</v>
      </c>
      <c r="H31" s="1">
        <f>SUM(H16:H28)</f>
        <v>170</v>
      </c>
      <c r="I31" s="1">
        <f>SUM(I16:I28)</f>
        <v>172</v>
      </c>
      <c r="J31" s="1">
        <f>SUM(J16:J28)</f>
        <v>2</v>
      </c>
      <c r="K31" s="1"/>
      <c r="L31" s="1"/>
      <c r="M31" s="1"/>
      <c r="N31" s="1"/>
      <c r="O31" s="1"/>
      <c r="P31" s="2">
        <f>P30/F31</f>
        <v>0.39812646370023419</v>
      </c>
      <c r="Q31" s="1">
        <f>L30+Q30</f>
        <v>0</v>
      </c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0.39812646370023419</v>
      </c>
      <c r="V31" s="1">
        <f>+Q31+V30</f>
        <v>0</v>
      </c>
      <c r="W31" s="1">
        <f>R31+W30</f>
        <v>6</v>
      </c>
      <c r="X31" s="1">
        <f>S31+X30</f>
        <v>46</v>
      </c>
      <c r="Y31" s="1">
        <f>T31+Y30</f>
        <v>3</v>
      </c>
      <c r="Z31" s="2">
        <f>Z30/F31</f>
        <v>0.52693208430913352</v>
      </c>
      <c r="AA31" s="1">
        <f>+V31+AA30</f>
        <v>0</v>
      </c>
      <c r="AB31" s="1">
        <f>W31+AB30</f>
        <v>6</v>
      </c>
      <c r="AC31" s="1">
        <f>X31+AC30</f>
        <v>46</v>
      </c>
      <c r="AD31" s="1">
        <f>Y31+AD30</f>
        <v>3</v>
      </c>
      <c r="AE31" s="2">
        <f>AE30/F31</f>
        <v>0.52693208430913352</v>
      </c>
      <c r="AF31" s="1">
        <f>+AA31+AF30</f>
        <v>0</v>
      </c>
      <c r="AG31" s="1">
        <f>AB31+AG30</f>
        <v>6</v>
      </c>
      <c r="AH31" s="1">
        <f>AC31+AH30</f>
        <v>105</v>
      </c>
      <c r="AI31" s="1">
        <f>AD31+AI30</f>
        <v>3</v>
      </c>
      <c r="AJ31" s="2">
        <f>AJ30/F31</f>
        <v>0.66510538641686179</v>
      </c>
      <c r="AK31" s="1">
        <f>+AF31+AK30</f>
        <v>0</v>
      </c>
      <c r="AL31" s="1">
        <f>AG31+AL30</f>
        <v>7</v>
      </c>
      <c r="AM31" s="1">
        <f>AH31+AM30</f>
        <v>130</v>
      </c>
      <c r="AN31" s="1">
        <f>AI31+AN30</f>
        <v>6</v>
      </c>
      <c r="AO31" s="2">
        <f>AO30/F31</f>
        <v>0.7330210772833724</v>
      </c>
      <c r="AP31" s="1">
        <f>+AK31+AP30</f>
        <v>1</v>
      </c>
      <c r="AQ31" s="1">
        <f>AL31+AQ30</f>
        <v>11</v>
      </c>
      <c r="AR31" s="1">
        <f>AM31+AR30</f>
        <v>151</v>
      </c>
      <c r="AS31" s="1">
        <f>AN31+AS30</f>
        <v>8</v>
      </c>
      <c r="AT31" s="2">
        <f>AT30/F31</f>
        <v>0.79859484777517564</v>
      </c>
      <c r="AU31" s="1">
        <f>+AP31+AU30</f>
        <v>1</v>
      </c>
      <c r="AV31" s="1">
        <f>AQ31+AV30</f>
        <v>11</v>
      </c>
      <c r="AW31" s="1">
        <f>AR31+AW30</f>
        <v>158</v>
      </c>
      <c r="AX31" s="1">
        <f>AS31+AX30</f>
        <v>10</v>
      </c>
      <c r="AY31" s="2">
        <f>AY30/F31</f>
        <v>0.81967213114754101</v>
      </c>
      <c r="AZ31" s="1">
        <f>+AU31+AZ30</f>
        <v>1</v>
      </c>
      <c r="BA31" s="1">
        <f>AV31+BA30</f>
        <v>11</v>
      </c>
      <c r="BB31" s="1">
        <f>AW31+BB30</f>
        <v>158</v>
      </c>
      <c r="BC31" s="1">
        <f>AX31+BC30</f>
        <v>10</v>
      </c>
      <c r="BD31" s="2">
        <f>BD30/F31</f>
        <v>0.81967213114754101</v>
      </c>
      <c r="BE31" s="1">
        <f>+AZ31+BE30</f>
        <v>1</v>
      </c>
      <c r="BF31" s="1">
        <f>BA31+BF30</f>
        <v>11</v>
      </c>
      <c r="BG31" s="1">
        <f>BB31+BG30</f>
        <v>158</v>
      </c>
      <c r="BH31" s="1">
        <f>BC31+BH30</f>
        <v>10</v>
      </c>
      <c r="BI31" s="2">
        <f>BI30/F31</f>
        <v>0.81967213114754101</v>
      </c>
      <c r="BJ31" s="1">
        <f>+BE31+BJ30</f>
        <v>1</v>
      </c>
      <c r="BK31" s="1">
        <f>BF31+BK30</f>
        <v>11</v>
      </c>
      <c r="BL31" s="1">
        <f>BG31+BL30</f>
        <v>158</v>
      </c>
      <c r="BM31" s="1">
        <f>BH31+BM30</f>
        <v>10</v>
      </c>
      <c r="BN31" s="2">
        <f>BN30/F31</f>
        <v>0.81967213114754101</v>
      </c>
      <c r="BO31" s="1">
        <f>+BJ31+BO30</f>
        <v>1</v>
      </c>
      <c r="BP31" s="1">
        <f>BK31+BP30</f>
        <v>11</v>
      </c>
      <c r="BQ31" s="1">
        <f>BL31+BQ30</f>
        <v>158</v>
      </c>
      <c r="BR31" s="1">
        <f>BM31+BR30</f>
        <v>10</v>
      </c>
      <c r="BS31" s="2">
        <f>BS30/F31</f>
        <v>0.81967213114754101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22"/>
  <sheetViews>
    <sheetView zoomScale="150" workbookViewId="0">
      <pane xSplit="12" ySplit="2" topLeftCell="AP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29.2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ht="16.5" customHeight="1" x14ac:dyDescent="0.25">
      <c r="A3" s="3" t="s">
        <v>87</v>
      </c>
      <c r="B3" s="4"/>
      <c r="C3" s="4"/>
      <c r="D3" s="4"/>
      <c r="E3" s="34"/>
      <c r="F3" s="4"/>
      <c r="G3" s="5"/>
      <c r="H3" s="84"/>
      <c r="I3" s="84"/>
      <c r="J3" s="88"/>
      <c r="K3" s="43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237" customFormat="1" x14ac:dyDescent="0.25">
      <c r="A4" s="232"/>
      <c r="B4" s="287" t="s">
        <v>214</v>
      </c>
      <c r="C4" s="288">
        <v>1</v>
      </c>
      <c r="D4" s="288">
        <v>8760</v>
      </c>
      <c r="E4" s="294">
        <v>45</v>
      </c>
      <c r="F4" s="232">
        <f>IF(B4="MAL",E4,IF(E4&gt;=11,E4+variables!$B$1,11))</f>
        <v>46</v>
      </c>
      <c r="G4" s="250">
        <f t="shared" ref="G4:G10" si="11">$BS4/F4</f>
        <v>1</v>
      </c>
      <c r="H4" s="251">
        <v>28</v>
      </c>
      <c r="I4" s="251">
        <f t="shared" ref="I4:I8" si="12">+H4+J4</f>
        <v>29</v>
      </c>
      <c r="J4" s="252">
        <v>1</v>
      </c>
      <c r="K4" s="292">
        <v>2021</v>
      </c>
      <c r="L4" s="235">
        <v>2021</v>
      </c>
      <c r="M4" s="235"/>
      <c r="N4" s="235"/>
      <c r="O4" s="235"/>
      <c r="P4" s="236">
        <f t="shared" ref="P4:P10" si="13">SUM(M4:O4)+H4</f>
        <v>28</v>
      </c>
      <c r="Q4" s="235"/>
      <c r="R4" s="235"/>
      <c r="S4" s="235"/>
      <c r="T4" s="235"/>
      <c r="U4" s="232">
        <f t="shared" si="0"/>
        <v>28</v>
      </c>
      <c r="V4" s="235"/>
      <c r="W4" s="235"/>
      <c r="X4" s="235"/>
      <c r="Y4" s="235"/>
      <c r="Z4" s="232">
        <f t="shared" si="1"/>
        <v>28</v>
      </c>
      <c r="AA4" s="235"/>
      <c r="AB4" s="235"/>
      <c r="AC4" s="235"/>
      <c r="AD4" s="235"/>
      <c r="AE4" s="232">
        <f t="shared" si="2"/>
        <v>28</v>
      </c>
      <c r="AF4" s="235"/>
      <c r="AG4" s="235"/>
      <c r="AH4" s="235"/>
      <c r="AI4" s="235"/>
      <c r="AJ4" s="232">
        <f t="shared" si="3"/>
        <v>28</v>
      </c>
      <c r="AK4" s="235"/>
      <c r="AL4" s="235"/>
      <c r="AM4" s="235"/>
      <c r="AN4" s="235"/>
      <c r="AO4" s="232">
        <f t="shared" si="4"/>
        <v>28</v>
      </c>
      <c r="AP4" s="235">
        <v>1</v>
      </c>
      <c r="AQ4" s="235">
        <v>2</v>
      </c>
      <c r="AR4" s="235">
        <v>13</v>
      </c>
      <c r="AS4" s="235">
        <v>2</v>
      </c>
      <c r="AT4" s="232">
        <f t="shared" si="5"/>
        <v>46</v>
      </c>
      <c r="AU4" s="235"/>
      <c r="AV4" s="235"/>
      <c r="AW4" s="235"/>
      <c r="AX4" s="235"/>
      <c r="AY4" s="232">
        <f t="shared" si="6"/>
        <v>46</v>
      </c>
      <c r="AZ4" s="235"/>
      <c r="BA4" s="235"/>
      <c r="BB4" s="235"/>
      <c r="BC4" s="235"/>
      <c r="BD4" s="232">
        <f t="shared" si="7"/>
        <v>46</v>
      </c>
      <c r="BE4" s="235"/>
      <c r="BF4" s="235"/>
      <c r="BG4" s="235"/>
      <c r="BH4" s="235"/>
      <c r="BI4" s="232">
        <f t="shared" si="8"/>
        <v>46</v>
      </c>
      <c r="BJ4" s="235"/>
      <c r="BK4" s="235"/>
      <c r="BL4" s="235"/>
      <c r="BM4" s="235"/>
      <c r="BN4" s="232">
        <f t="shared" si="9"/>
        <v>46</v>
      </c>
      <c r="BO4" s="235"/>
      <c r="BP4" s="235"/>
      <c r="BQ4" s="235"/>
      <c r="BR4" s="235"/>
      <c r="BS4" s="232">
        <f t="shared" si="10"/>
        <v>46</v>
      </c>
    </row>
    <row r="5" spans="1:71" s="237" customFormat="1" x14ac:dyDescent="0.25">
      <c r="A5" s="232"/>
      <c r="B5" s="287" t="s">
        <v>25</v>
      </c>
      <c r="C5" s="290">
        <v>3</v>
      </c>
      <c r="D5" s="290">
        <v>9539</v>
      </c>
      <c r="E5" s="291">
        <v>25</v>
      </c>
      <c r="F5" s="232">
        <f>IF(B5="MAL",E5,IF(E5&gt;=11,E5+variables!$B$1,11))</f>
        <v>26</v>
      </c>
      <c r="G5" s="250">
        <f t="shared" si="11"/>
        <v>1</v>
      </c>
      <c r="H5" s="251">
        <v>21</v>
      </c>
      <c r="I5" s="251">
        <f t="shared" si="12"/>
        <v>21</v>
      </c>
      <c r="J5" s="252"/>
      <c r="K5" s="292">
        <v>2021</v>
      </c>
      <c r="L5" s="235">
        <v>2021</v>
      </c>
      <c r="M5" s="235"/>
      <c r="N5" s="235"/>
      <c r="O5" s="235"/>
      <c r="P5" s="236">
        <f t="shared" si="13"/>
        <v>21</v>
      </c>
      <c r="Q5" s="293"/>
      <c r="R5" s="235"/>
      <c r="S5" s="235"/>
      <c r="T5" s="235"/>
      <c r="U5" s="232">
        <f t="shared" si="0"/>
        <v>21</v>
      </c>
      <c r="V5" s="235"/>
      <c r="W5" s="235"/>
      <c r="X5" s="235"/>
      <c r="Y5" s="235"/>
      <c r="Z5" s="232">
        <f t="shared" si="1"/>
        <v>21</v>
      </c>
      <c r="AA5" s="235"/>
      <c r="AB5" s="235"/>
      <c r="AC5" s="235"/>
      <c r="AD5" s="235"/>
      <c r="AE5" s="232">
        <f t="shared" si="2"/>
        <v>21</v>
      </c>
      <c r="AF5" s="235"/>
      <c r="AG5" s="235"/>
      <c r="AH5" s="235"/>
      <c r="AI5" s="235"/>
      <c r="AJ5" s="232">
        <f t="shared" si="3"/>
        <v>21</v>
      </c>
      <c r="AK5" s="235"/>
      <c r="AL5" s="235"/>
      <c r="AM5" s="235"/>
      <c r="AN5" s="235"/>
      <c r="AO5" s="232">
        <f t="shared" si="4"/>
        <v>21</v>
      </c>
      <c r="AP5" s="235"/>
      <c r="AQ5" s="235">
        <v>3</v>
      </c>
      <c r="AR5" s="235"/>
      <c r="AS5" s="235">
        <v>2</v>
      </c>
      <c r="AT5" s="232">
        <f t="shared" si="5"/>
        <v>26</v>
      </c>
      <c r="AU5" s="235"/>
      <c r="AV5" s="235"/>
      <c r="AW5" s="235"/>
      <c r="AX5" s="235"/>
      <c r="AY5" s="232">
        <f t="shared" si="6"/>
        <v>26</v>
      </c>
      <c r="AZ5" s="235"/>
      <c r="BA5" s="235"/>
      <c r="BB5" s="235"/>
      <c r="BC5" s="235"/>
      <c r="BD5" s="232">
        <f t="shared" si="7"/>
        <v>26</v>
      </c>
      <c r="BE5" s="235"/>
      <c r="BF5" s="235"/>
      <c r="BG5" s="235"/>
      <c r="BH5" s="235"/>
      <c r="BI5" s="232">
        <f t="shared" si="8"/>
        <v>26</v>
      </c>
      <c r="BJ5" s="235"/>
      <c r="BK5" s="235"/>
      <c r="BL5" s="235"/>
      <c r="BM5" s="235"/>
      <c r="BN5" s="232">
        <f t="shared" si="9"/>
        <v>26</v>
      </c>
      <c r="BO5" s="235"/>
      <c r="BP5" s="235"/>
      <c r="BQ5" s="235"/>
      <c r="BR5" s="235"/>
      <c r="BS5" s="232">
        <f t="shared" si="10"/>
        <v>26</v>
      </c>
    </row>
    <row r="6" spans="1:71" x14ac:dyDescent="0.25">
      <c r="A6" s="1"/>
      <c r="B6" s="28" t="s">
        <v>251</v>
      </c>
      <c r="C6" s="29">
        <v>6</v>
      </c>
      <c r="D6" s="29">
        <v>641</v>
      </c>
      <c r="E6" s="30">
        <v>15</v>
      </c>
      <c r="F6" s="1">
        <f>IF(B6="MAL",E6,IF(E6&gt;=11,E6+variables!$B$1,11))</f>
        <v>16</v>
      </c>
      <c r="G6" s="5">
        <f>$BS6/F6</f>
        <v>0.875</v>
      </c>
      <c r="H6" s="84">
        <v>12</v>
      </c>
      <c r="I6" s="84">
        <f t="shared" si="12"/>
        <v>12</v>
      </c>
      <c r="J6" s="89"/>
      <c r="K6" s="43">
        <v>2021</v>
      </c>
      <c r="L6" s="109">
        <v>2021</v>
      </c>
      <c r="M6" s="9"/>
      <c r="N6" s="9"/>
      <c r="O6" s="9"/>
      <c r="P6" s="79">
        <f t="shared" si="13"/>
        <v>12</v>
      </c>
      <c r="Q6" s="9"/>
      <c r="R6" s="9"/>
      <c r="S6" s="9"/>
      <c r="T6" s="9"/>
      <c r="U6" s="1">
        <f>SUM(P6:T6)</f>
        <v>12</v>
      </c>
      <c r="V6" s="9"/>
      <c r="W6" s="9"/>
      <c r="X6" s="9"/>
      <c r="Y6" s="9"/>
      <c r="Z6" s="1">
        <f>SUM(U6:Y6)</f>
        <v>12</v>
      </c>
      <c r="AA6" s="9"/>
      <c r="AB6" s="9"/>
      <c r="AC6" s="9"/>
      <c r="AD6" s="9"/>
      <c r="AE6" s="1">
        <f>SUM(Z6:AD6)</f>
        <v>12</v>
      </c>
      <c r="AF6" s="9"/>
      <c r="AG6" s="9"/>
      <c r="AH6" s="9"/>
      <c r="AI6" s="9"/>
      <c r="AJ6" s="1">
        <f>SUM(AE6:AI6)</f>
        <v>12</v>
      </c>
      <c r="AK6" s="9"/>
      <c r="AL6" s="9"/>
      <c r="AM6" s="9">
        <v>2</v>
      </c>
      <c r="AN6" s="9"/>
      <c r="AO6" s="1">
        <f>SUM(AJ6:AN6)</f>
        <v>14</v>
      </c>
      <c r="AP6" s="9"/>
      <c r="AQ6" s="9"/>
      <c r="AR6" s="9"/>
      <c r="AS6" s="9"/>
      <c r="AT6" s="1">
        <f>SUM(AO6:AS6)</f>
        <v>14</v>
      </c>
      <c r="AU6" s="9"/>
      <c r="AV6" s="9"/>
      <c r="AW6" s="9"/>
      <c r="AX6" s="9"/>
      <c r="AY6" s="1">
        <f>SUM(AT6:AX6)</f>
        <v>14</v>
      </c>
      <c r="AZ6" s="9"/>
      <c r="BA6" s="9"/>
      <c r="BB6" s="9"/>
      <c r="BC6" s="9"/>
      <c r="BD6" s="1">
        <f>SUM(AY6:BC6)</f>
        <v>14</v>
      </c>
      <c r="BE6" s="9"/>
      <c r="BF6" s="9"/>
      <c r="BG6" s="9"/>
      <c r="BH6" s="9"/>
      <c r="BI6" s="1">
        <f>SUM(BD6:BH6)</f>
        <v>14</v>
      </c>
      <c r="BJ6" s="9"/>
      <c r="BK6" s="9"/>
      <c r="BL6" s="9"/>
      <c r="BM6" s="9"/>
      <c r="BN6" s="1">
        <f>SUM(BI6:BM6)</f>
        <v>14</v>
      </c>
      <c r="BO6" s="9"/>
      <c r="BP6" s="9"/>
      <c r="BQ6" s="9"/>
      <c r="BR6" s="9"/>
      <c r="BS6" s="1">
        <f t="shared" si="10"/>
        <v>14</v>
      </c>
    </row>
    <row r="7" spans="1:71" s="170" customFormat="1" x14ac:dyDescent="0.25">
      <c r="A7" s="161"/>
      <c r="B7" s="191" t="s">
        <v>330</v>
      </c>
      <c r="C7" s="203">
        <v>9</v>
      </c>
      <c r="D7" s="203">
        <v>6734</v>
      </c>
      <c r="E7" s="206">
        <v>18</v>
      </c>
      <c r="F7" s="161">
        <f>IF(B7="MAL",E7,IF(E7&gt;=11,E7+variables!$B$1,11))</f>
        <v>19</v>
      </c>
      <c r="G7" s="164">
        <f t="shared" si="11"/>
        <v>0.21052631578947367</v>
      </c>
      <c r="H7" s="165">
        <v>3</v>
      </c>
      <c r="I7" s="165">
        <f t="shared" si="12"/>
        <v>4</v>
      </c>
      <c r="J7" s="166">
        <v>1</v>
      </c>
      <c r="K7" s="207">
        <v>2021</v>
      </c>
      <c r="L7" s="168">
        <v>2021</v>
      </c>
      <c r="M7" s="168"/>
      <c r="N7" s="168"/>
      <c r="O7" s="168"/>
      <c r="P7" s="169">
        <f t="shared" si="13"/>
        <v>3</v>
      </c>
      <c r="Q7" s="168"/>
      <c r="R7" s="168"/>
      <c r="S7" s="168"/>
      <c r="T7" s="168"/>
      <c r="U7" s="161">
        <f t="shared" si="0"/>
        <v>3</v>
      </c>
      <c r="V7" s="168"/>
      <c r="W7" s="168"/>
      <c r="X7" s="168"/>
      <c r="Y7" s="168"/>
      <c r="Z7" s="161">
        <f t="shared" si="1"/>
        <v>3</v>
      </c>
      <c r="AA7" s="168">
        <v>1</v>
      </c>
      <c r="AB7" s="168"/>
      <c r="AC7" s="168"/>
      <c r="AD7" s="168"/>
      <c r="AE7" s="161">
        <f t="shared" si="2"/>
        <v>4</v>
      </c>
      <c r="AF7" s="168"/>
      <c r="AG7" s="168"/>
      <c r="AH7" s="168"/>
      <c r="AI7" s="168"/>
      <c r="AJ7" s="161">
        <f t="shared" si="3"/>
        <v>4</v>
      </c>
      <c r="AK7" s="168"/>
      <c r="AL7" s="168"/>
      <c r="AM7" s="168"/>
      <c r="AN7" s="168"/>
      <c r="AO7" s="161">
        <f t="shared" si="4"/>
        <v>4</v>
      </c>
      <c r="AP7" s="168"/>
      <c r="AQ7" s="168"/>
      <c r="AR7" s="168"/>
      <c r="AS7" s="168"/>
      <c r="AT7" s="161">
        <f t="shared" si="5"/>
        <v>4</v>
      </c>
      <c r="AU7" s="168"/>
      <c r="AV7" s="168"/>
      <c r="AW7" s="168"/>
      <c r="AX7" s="168"/>
      <c r="AY7" s="161">
        <f t="shared" si="6"/>
        <v>4</v>
      </c>
      <c r="AZ7" s="168"/>
      <c r="BA7" s="168"/>
      <c r="BB7" s="168"/>
      <c r="BC7" s="168"/>
      <c r="BD7" s="161">
        <f t="shared" si="7"/>
        <v>4</v>
      </c>
      <c r="BE7" s="168"/>
      <c r="BF7" s="168"/>
      <c r="BG7" s="168"/>
      <c r="BH7" s="168"/>
      <c r="BI7" s="161">
        <f t="shared" si="8"/>
        <v>4</v>
      </c>
      <c r="BJ7" s="168"/>
      <c r="BK7" s="168"/>
      <c r="BL7" s="168"/>
      <c r="BM7" s="168"/>
      <c r="BN7" s="161">
        <f t="shared" si="9"/>
        <v>4</v>
      </c>
      <c r="BO7" s="168"/>
      <c r="BP7" s="168"/>
      <c r="BQ7" s="168"/>
      <c r="BR7" s="168"/>
      <c r="BS7" s="161">
        <f t="shared" si="10"/>
        <v>4</v>
      </c>
    </row>
    <row r="8" spans="1:71" s="218" customFormat="1" x14ac:dyDescent="0.25">
      <c r="A8" s="214"/>
      <c r="B8" s="248" t="s">
        <v>108</v>
      </c>
      <c r="C8" s="262">
        <v>10</v>
      </c>
      <c r="D8" s="262">
        <v>3433</v>
      </c>
      <c r="E8" s="263">
        <v>47</v>
      </c>
      <c r="F8" s="214">
        <f>IF(B8="MAL",E8,IF(E8&gt;=11,E8+variables!$B$1,11))</f>
        <v>48</v>
      </c>
      <c r="G8" s="264">
        <f t="shared" si="11"/>
        <v>1.0416666666666667</v>
      </c>
      <c r="H8" s="265">
        <v>36</v>
      </c>
      <c r="I8" s="265">
        <f t="shared" si="12"/>
        <v>36</v>
      </c>
      <c r="J8" s="260"/>
      <c r="K8" s="266">
        <v>2021</v>
      </c>
      <c r="L8" s="217">
        <v>2021</v>
      </c>
      <c r="M8" s="217"/>
      <c r="N8" s="217"/>
      <c r="O8" s="217"/>
      <c r="P8" s="216">
        <f t="shared" si="13"/>
        <v>36</v>
      </c>
      <c r="Q8" s="217"/>
      <c r="R8" s="217"/>
      <c r="S8" s="217"/>
      <c r="T8" s="217"/>
      <c r="U8" s="214">
        <f t="shared" si="0"/>
        <v>36</v>
      </c>
      <c r="V8" s="217"/>
      <c r="W8" s="217"/>
      <c r="X8" s="217"/>
      <c r="Y8" s="217"/>
      <c r="Z8" s="214">
        <f t="shared" si="1"/>
        <v>36</v>
      </c>
      <c r="AA8" s="217"/>
      <c r="AB8" s="217">
        <v>3</v>
      </c>
      <c r="AC8" s="217">
        <v>11</v>
      </c>
      <c r="AD8" s="217"/>
      <c r="AE8" s="214">
        <f t="shared" si="2"/>
        <v>50</v>
      </c>
      <c r="AF8" s="217"/>
      <c r="AG8" s="217"/>
      <c r="AH8" s="217"/>
      <c r="AI8" s="217"/>
      <c r="AJ8" s="214">
        <f t="shared" si="3"/>
        <v>50</v>
      </c>
      <c r="AK8" s="217"/>
      <c r="AL8" s="217"/>
      <c r="AM8" s="217"/>
      <c r="AN8" s="217"/>
      <c r="AO8" s="214">
        <f t="shared" si="4"/>
        <v>50</v>
      </c>
      <c r="AP8" s="217"/>
      <c r="AQ8" s="217"/>
      <c r="AR8" s="217"/>
      <c r="AS8" s="217"/>
      <c r="AT8" s="214">
        <f t="shared" si="5"/>
        <v>50</v>
      </c>
      <c r="AU8" s="217"/>
      <c r="AV8" s="217"/>
      <c r="AW8" s="217"/>
      <c r="AX8" s="217"/>
      <c r="AY8" s="214">
        <f t="shared" si="6"/>
        <v>50</v>
      </c>
      <c r="AZ8" s="217"/>
      <c r="BA8" s="217"/>
      <c r="BB8" s="217"/>
      <c r="BC8" s="217"/>
      <c r="BD8" s="214">
        <f t="shared" si="7"/>
        <v>50</v>
      </c>
      <c r="BE8" s="217"/>
      <c r="BF8" s="217"/>
      <c r="BG8" s="217"/>
      <c r="BH8" s="217"/>
      <c r="BI8" s="214">
        <f t="shared" si="8"/>
        <v>50</v>
      </c>
      <c r="BJ8" s="217"/>
      <c r="BK8" s="217"/>
      <c r="BL8" s="217"/>
      <c r="BM8" s="217"/>
      <c r="BN8" s="214">
        <f t="shared" si="9"/>
        <v>50</v>
      </c>
      <c r="BO8" s="217"/>
      <c r="BP8" s="217"/>
      <c r="BQ8" s="217"/>
      <c r="BR8" s="217"/>
      <c r="BS8" s="214">
        <f t="shared" si="10"/>
        <v>50</v>
      </c>
    </row>
    <row r="9" spans="1:71" x14ac:dyDescent="0.25">
      <c r="A9" s="1"/>
      <c r="B9" s="26" t="s">
        <v>152</v>
      </c>
      <c r="C9" s="29">
        <v>13</v>
      </c>
      <c r="D9" s="29">
        <v>2779</v>
      </c>
      <c r="E9" s="30">
        <v>17</v>
      </c>
      <c r="F9" s="1">
        <f>IF(B9="MAL",E9,IF(E9&gt;=11,E9+variables!$B$1,11))</f>
        <v>18</v>
      </c>
      <c r="G9" s="5">
        <f t="shared" si="11"/>
        <v>0.44444444444444442</v>
      </c>
      <c r="H9" s="84">
        <v>8</v>
      </c>
      <c r="I9" s="84">
        <f>+H9+J9</f>
        <v>8</v>
      </c>
      <c r="J9" s="89"/>
      <c r="K9" s="43">
        <v>2021</v>
      </c>
      <c r="L9" s="109">
        <v>2021</v>
      </c>
      <c r="M9" s="9"/>
      <c r="N9" s="9"/>
      <c r="O9" s="9"/>
      <c r="P9" s="79">
        <f t="shared" si="13"/>
        <v>8</v>
      </c>
      <c r="Q9" s="9"/>
      <c r="R9" s="9"/>
      <c r="S9" s="9"/>
      <c r="T9" s="9"/>
      <c r="U9" s="1">
        <f t="shared" si="0"/>
        <v>8</v>
      </c>
      <c r="V9" s="9"/>
      <c r="W9" s="9"/>
      <c r="X9" s="9"/>
      <c r="Y9" s="9"/>
      <c r="Z9" s="1">
        <f t="shared" si="1"/>
        <v>8</v>
      </c>
      <c r="AA9" s="9"/>
      <c r="AB9" s="9"/>
      <c r="AC9" s="9"/>
      <c r="AD9" s="9"/>
      <c r="AE9" s="1">
        <f t="shared" si="2"/>
        <v>8</v>
      </c>
      <c r="AF9" s="9"/>
      <c r="AG9" s="9"/>
      <c r="AH9" s="9"/>
      <c r="AI9" s="9"/>
      <c r="AJ9" s="1">
        <f t="shared" si="3"/>
        <v>8</v>
      </c>
      <c r="AK9" s="9"/>
      <c r="AL9" s="9"/>
      <c r="AM9" s="9"/>
      <c r="AN9" s="9"/>
      <c r="AO9" s="1">
        <f t="shared" si="4"/>
        <v>8</v>
      </c>
      <c r="AP9" s="9"/>
      <c r="AQ9" s="9"/>
      <c r="AR9" s="9"/>
      <c r="AS9" s="9"/>
      <c r="AT9" s="1">
        <f t="shared" si="5"/>
        <v>8</v>
      </c>
      <c r="AU9" s="9"/>
      <c r="AV9" s="9"/>
      <c r="AW9" s="9"/>
      <c r="AX9" s="9"/>
      <c r="AY9" s="1">
        <f t="shared" si="6"/>
        <v>8</v>
      </c>
      <c r="AZ9" s="9"/>
      <c r="BA9" s="9"/>
      <c r="BB9" s="9"/>
      <c r="BC9" s="9"/>
      <c r="BD9" s="1">
        <f t="shared" si="7"/>
        <v>8</v>
      </c>
      <c r="BE9" s="9"/>
      <c r="BF9" s="9"/>
      <c r="BG9" s="9"/>
      <c r="BH9" s="9"/>
      <c r="BI9" s="1">
        <f t="shared" si="8"/>
        <v>8</v>
      </c>
      <c r="BJ9" s="9"/>
      <c r="BK9" s="9"/>
      <c r="BL9" s="9"/>
      <c r="BM9" s="9"/>
      <c r="BN9" s="1">
        <f t="shared" si="9"/>
        <v>8</v>
      </c>
      <c r="BO9" s="9"/>
      <c r="BP9" s="9"/>
      <c r="BQ9" s="9"/>
      <c r="BR9" s="9"/>
      <c r="BS9" s="1">
        <f t="shared" si="10"/>
        <v>8</v>
      </c>
    </row>
    <row r="10" spans="1:71" s="170" customFormat="1" x14ac:dyDescent="0.25">
      <c r="A10" s="161"/>
      <c r="B10" s="191" t="s">
        <v>408</v>
      </c>
      <c r="C10" s="203">
        <v>15</v>
      </c>
      <c r="E10" s="176">
        <v>32</v>
      </c>
      <c r="F10" s="1">
        <f>IF(B10="MAL",E10,IF(E10&gt;=11,E10+variables!$B$1,11))</f>
        <v>33</v>
      </c>
      <c r="G10" s="5">
        <f t="shared" si="11"/>
        <v>0.69696969696969702</v>
      </c>
      <c r="H10" s="176">
        <v>7</v>
      </c>
      <c r="I10" s="165">
        <f>+H10+J10</f>
        <v>7</v>
      </c>
      <c r="J10" s="176"/>
      <c r="K10" s="176">
        <v>2021</v>
      </c>
      <c r="L10" s="168">
        <v>2021</v>
      </c>
      <c r="M10" s="168"/>
      <c r="N10" s="168"/>
      <c r="O10" s="168"/>
      <c r="P10" s="79">
        <f t="shared" si="13"/>
        <v>7</v>
      </c>
      <c r="Q10" s="168"/>
      <c r="R10" s="168"/>
      <c r="S10" s="168"/>
      <c r="T10" s="168"/>
      <c r="U10" s="1">
        <f t="shared" si="0"/>
        <v>7</v>
      </c>
      <c r="V10" s="168"/>
      <c r="W10" s="168"/>
      <c r="X10" s="168"/>
      <c r="Y10" s="168"/>
      <c r="Z10" s="1">
        <f t="shared" si="1"/>
        <v>7</v>
      </c>
      <c r="AA10" s="168"/>
      <c r="AB10" s="168">
        <v>1</v>
      </c>
      <c r="AC10" s="168">
        <v>4</v>
      </c>
      <c r="AD10" s="168"/>
      <c r="AE10" s="1">
        <f t="shared" si="2"/>
        <v>12</v>
      </c>
      <c r="AF10" s="168"/>
      <c r="AG10" s="168"/>
      <c r="AH10" s="168"/>
      <c r="AI10" s="168"/>
      <c r="AJ10" s="1">
        <f t="shared" si="3"/>
        <v>12</v>
      </c>
      <c r="AK10" s="168"/>
      <c r="AL10" s="168"/>
      <c r="AM10" s="168">
        <v>6</v>
      </c>
      <c r="AN10" s="168">
        <v>1</v>
      </c>
      <c r="AO10" s="161">
        <f t="shared" si="4"/>
        <v>19</v>
      </c>
      <c r="AP10" s="168"/>
      <c r="AQ10" s="168"/>
      <c r="AR10" s="168">
        <v>4</v>
      </c>
      <c r="AS10" s="168"/>
      <c r="AT10" s="161">
        <f t="shared" si="5"/>
        <v>23</v>
      </c>
      <c r="AU10" s="168"/>
      <c r="AV10" s="168"/>
      <c r="AW10" s="168"/>
      <c r="AX10" s="168"/>
      <c r="AY10" s="161">
        <f t="shared" si="6"/>
        <v>23</v>
      </c>
      <c r="AZ10" s="168"/>
      <c r="BA10" s="168"/>
      <c r="BB10" s="168"/>
      <c r="BC10" s="168"/>
      <c r="BD10" s="161">
        <f t="shared" si="7"/>
        <v>23</v>
      </c>
      <c r="BE10" s="168"/>
      <c r="BF10" s="168"/>
      <c r="BG10" s="168"/>
      <c r="BH10" s="168"/>
      <c r="BI10" s="161">
        <f t="shared" si="8"/>
        <v>23</v>
      </c>
      <c r="BJ10" s="168"/>
      <c r="BK10" s="168"/>
      <c r="BL10" s="168"/>
      <c r="BM10" s="168"/>
      <c r="BN10" s="161">
        <f t="shared" si="9"/>
        <v>23</v>
      </c>
      <c r="BO10" s="168"/>
      <c r="BP10" s="168"/>
      <c r="BQ10" s="168"/>
      <c r="BR10" s="168"/>
      <c r="BS10" s="161">
        <f t="shared" si="10"/>
        <v>23</v>
      </c>
    </row>
    <row r="11" spans="1:71" x14ac:dyDescent="0.25">
      <c r="A11" s="4"/>
      <c r="B11" s="4"/>
      <c r="C11" s="4"/>
      <c r="D11" s="4"/>
      <c r="E11" s="4"/>
      <c r="F11" s="4"/>
      <c r="G11" s="4"/>
      <c r="H11" s="84"/>
      <c r="I11" s="84"/>
      <c r="J11" s="84"/>
      <c r="K11" s="4"/>
      <c r="L11" s="4"/>
      <c r="M11" s="84">
        <f t="shared" ref="M11:AR11" si="14">SUM(M3:M10)</f>
        <v>0</v>
      </c>
      <c r="N11" s="84">
        <f t="shared" si="14"/>
        <v>0</v>
      </c>
      <c r="O11" s="84">
        <f t="shared" si="14"/>
        <v>0</v>
      </c>
      <c r="P11" s="84">
        <f t="shared" si="14"/>
        <v>115</v>
      </c>
      <c r="Q11" s="84">
        <f t="shared" si="14"/>
        <v>0</v>
      </c>
      <c r="R11" s="84">
        <f t="shared" si="14"/>
        <v>0</v>
      </c>
      <c r="S11" s="84">
        <f t="shared" si="14"/>
        <v>0</v>
      </c>
      <c r="T11" s="84">
        <f t="shared" si="14"/>
        <v>0</v>
      </c>
      <c r="U11" s="84">
        <f t="shared" si="14"/>
        <v>115</v>
      </c>
      <c r="V11" s="84">
        <f t="shared" si="14"/>
        <v>0</v>
      </c>
      <c r="W11" s="84">
        <f t="shared" si="14"/>
        <v>0</v>
      </c>
      <c r="X11" s="84">
        <f t="shared" si="14"/>
        <v>0</v>
      </c>
      <c r="Y11" s="84">
        <f t="shared" si="14"/>
        <v>0</v>
      </c>
      <c r="Z11" s="84">
        <f t="shared" si="14"/>
        <v>115</v>
      </c>
      <c r="AA11" s="84">
        <f t="shared" si="14"/>
        <v>1</v>
      </c>
      <c r="AB11" s="84">
        <f t="shared" si="14"/>
        <v>4</v>
      </c>
      <c r="AC11" s="84">
        <f t="shared" si="14"/>
        <v>15</v>
      </c>
      <c r="AD11" s="84">
        <f t="shared" si="14"/>
        <v>0</v>
      </c>
      <c r="AE11" s="84">
        <f>SUM(AE3:AE9)</f>
        <v>123</v>
      </c>
      <c r="AF11" s="84">
        <f t="shared" si="14"/>
        <v>0</v>
      </c>
      <c r="AG11" s="84">
        <f t="shared" si="14"/>
        <v>0</v>
      </c>
      <c r="AH11" s="84">
        <f t="shared" si="14"/>
        <v>0</v>
      </c>
      <c r="AI11" s="84">
        <f t="shared" si="14"/>
        <v>0</v>
      </c>
      <c r="AJ11" s="84">
        <f t="shared" si="14"/>
        <v>135</v>
      </c>
      <c r="AK11" s="84">
        <f t="shared" si="14"/>
        <v>0</v>
      </c>
      <c r="AL11" s="84">
        <f t="shared" si="14"/>
        <v>0</v>
      </c>
      <c r="AM11" s="84">
        <f t="shared" si="14"/>
        <v>8</v>
      </c>
      <c r="AN11" s="84">
        <f t="shared" si="14"/>
        <v>1</v>
      </c>
      <c r="AO11" s="84">
        <f t="shared" si="14"/>
        <v>144</v>
      </c>
      <c r="AP11" s="84">
        <f t="shared" si="14"/>
        <v>1</v>
      </c>
      <c r="AQ11" s="84">
        <f t="shared" si="14"/>
        <v>5</v>
      </c>
      <c r="AR11" s="84">
        <f t="shared" si="14"/>
        <v>17</v>
      </c>
      <c r="AS11" s="84">
        <f t="shared" ref="AS11:BS11" si="15">SUM(AS3:AS10)</f>
        <v>4</v>
      </c>
      <c r="AT11" s="84">
        <f t="shared" si="15"/>
        <v>171</v>
      </c>
      <c r="AU11" s="84">
        <f t="shared" si="15"/>
        <v>0</v>
      </c>
      <c r="AV11" s="84">
        <f t="shared" si="15"/>
        <v>0</v>
      </c>
      <c r="AW11" s="84">
        <f t="shared" si="15"/>
        <v>0</v>
      </c>
      <c r="AX11" s="84">
        <f t="shared" si="15"/>
        <v>0</v>
      </c>
      <c r="AY11" s="84">
        <f t="shared" si="15"/>
        <v>171</v>
      </c>
      <c r="AZ11" s="84">
        <f t="shared" si="15"/>
        <v>0</v>
      </c>
      <c r="BA11" s="84">
        <f t="shared" si="15"/>
        <v>0</v>
      </c>
      <c r="BB11" s="84">
        <f t="shared" si="15"/>
        <v>0</v>
      </c>
      <c r="BC11" s="84">
        <f t="shared" si="15"/>
        <v>0</v>
      </c>
      <c r="BD11" s="84">
        <f t="shared" si="15"/>
        <v>171</v>
      </c>
      <c r="BE11" s="84">
        <f t="shared" si="15"/>
        <v>0</v>
      </c>
      <c r="BF11" s="84">
        <f t="shared" si="15"/>
        <v>0</v>
      </c>
      <c r="BG11" s="84">
        <f t="shared" si="15"/>
        <v>0</v>
      </c>
      <c r="BH11" s="84">
        <f t="shared" si="15"/>
        <v>0</v>
      </c>
      <c r="BI11" s="84">
        <f t="shared" si="15"/>
        <v>171</v>
      </c>
      <c r="BJ11" s="84">
        <f t="shared" si="15"/>
        <v>0</v>
      </c>
      <c r="BK11" s="84">
        <f t="shared" si="15"/>
        <v>0</v>
      </c>
      <c r="BL11" s="84">
        <f t="shared" si="15"/>
        <v>0</v>
      </c>
      <c r="BM11" s="84">
        <f t="shared" si="15"/>
        <v>0</v>
      </c>
      <c r="BN11" s="84">
        <f t="shared" si="15"/>
        <v>171</v>
      </c>
      <c r="BO11" s="84">
        <f t="shared" si="15"/>
        <v>0</v>
      </c>
      <c r="BP11" s="84">
        <f t="shared" si="15"/>
        <v>0</v>
      </c>
      <c r="BQ11" s="84">
        <f t="shared" si="15"/>
        <v>0</v>
      </c>
      <c r="BR11" s="84">
        <f t="shared" si="15"/>
        <v>0</v>
      </c>
      <c r="BS11" s="84">
        <f t="shared" si="15"/>
        <v>171</v>
      </c>
    </row>
    <row r="12" spans="1:71" x14ac:dyDescent="0.25">
      <c r="A12" s="1"/>
      <c r="B12" s="1" t="s">
        <v>244</v>
      </c>
      <c r="C12" s="1">
        <f>COUNT(C4:C10)</f>
        <v>7</v>
      </c>
      <c r="D12" s="1"/>
      <c r="E12" s="1">
        <f>SUM(E3:E10)</f>
        <v>199</v>
      </c>
      <c r="F12" s="1">
        <f>SUM(F3:F10)</f>
        <v>206</v>
      </c>
      <c r="G12" s="2">
        <f>$BS11/F12</f>
        <v>0.83009708737864074</v>
      </c>
      <c r="H12" s="79">
        <f>SUM(H3:H10)</f>
        <v>115</v>
      </c>
      <c r="I12" s="79">
        <f>SUM(I3:I9)</f>
        <v>110</v>
      </c>
      <c r="J12" s="79">
        <f>SUM(J3:J9)</f>
        <v>2</v>
      </c>
      <c r="K12" s="1"/>
      <c r="L12" s="1"/>
      <c r="M12" s="1"/>
      <c r="N12" s="1"/>
      <c r="O12" s="1"/>
      <c r="P12" s="2">
        <f>P11/F12</f>
        <v>0.55825242718446599</v>
      </c>
      <c r="Q12" s="1"/>
      <c r="R12" s="1">
        <f>M11+R11</f>
        <v>0</v>
      </c>
      <c r="S12" s="1">
        <f>N11+S11</f>
        <v>0</v>
      </c>
      <c r="T12" s="1">
        <f>O11+T11</f>
        <v>0</v>
      </c>
      <c r="U12" s="2">
        <f>U11/F12</f>
        <v>0.55825242718446599</v>
      </c>
      <c r="V12" s="1"/>
      <c r="W12" s="1">
        <f>R12+W11</f>
        <v>0</v>
      </c>
      <c r="X12" s="1">
        <f>S12+X11</f>
        <v>0</v>
      </c>
      <c r="Y12" s="1">
        <f>T12+Y11</f>
        <v>0</v>
      </c>
      <c r="Z12" s="2">
        <f>Z11/F12</f>
        <v>0.55825242718446599</v>
      </c>
      <c r="AA12" s="1"/>
      <c r="AB12" s="1">
        <f>W12+AB11</f>
        <v>4</v>
      </c>
      <c r="AC12" s="1">
        <f>X12+AC11</f>
        <v>15</v>
      </c>
      <c r="AD12" s="1">
        <f>Y12+AD11</f>
        <v>0</v>
      </c>
      <c r="AE12" s="2">
        <f>AE11/F12</f>
        <v>0.59708737864077666</v>
      </c>
      <c r="AF12" s="1"/>
      <c r="AG12" s="1">
        <f>AB12+AG11</f>
        <v>4</v>
      </c>
      <c r="AH12" s="1">
        <f>AC12+AH11</f>
        <v>15</v>
      </c>
      <c r="AI12" s="1">
        <f>AD12+AI11</f>
        <v>0</v>
      </c>
      <c r="AJ12" s="2">
        <f>AJ11/F12</f>
        <v>0.65533980582524276</v>
      </c>
      <c r="AK12" s="1"/>
      <c r="AL12" s="1">
        <f>AG12+AL11</f>
        <v>4</v>
      </c>
      <c r="AM12" s="1">
        <f>AH12+AM11</f>
        <v>23</v>
      </c>
      <c r="AN12" s="1">
        <f>AI12+AN11</f>
        <v>1</v>
      </c>
      <c r="AO12" s="2">
        <f>AO11/F12</f>
        <v>0.69902912621359226</v>
      </c>
      <c r="AP12" s="1"/>
      <c r="AQ12" s="1">
        <f>AL12+AQ11</f>
        <v>9</v>
      </c>
      <c r="AR12" s="1">
        <f>AM12+AR11</f>
        <v>40</v>
      </c>
      <c r="AS12" s="1">
        <f>AN12+AS11</f>
        <v>5</v>
      </c>
      <c r="AT12" s="2">
        <f>AT11/F12</f>
        <v>0.83009708737864074</v>
      </c>
      <c r="AU12" s="1"/>
      <c r="AV12" s="1">
        <f>AQ12+AV11</f>
        <v>9</v>
      </c>
      <c r="AW12" s="1">
        <f>AR12+AW11</f>
        <v>40</v>
      </c>
      <c r="AX12" s="1">
        <f>AS12+AX11</f>
        <v>5</v>
      </c>
      <c r="AY12" s="2">
        <f>AY11/F12</f>
        <v>0.83009708737864074</v>
      </c>
      <c r="AZ12" s="1"/>
      <c r="BA12" s="1">
        <f>AV12+BA11</f>
        <v>9</v>
      </c>
      <c r="BB12" s="1">
        <f>AW12+BB11</f>
        <v>40</v>
      </c>
      <c r="BC12" s="1">
        <f>AX12+BC11</f>
        <v>5</v>
      </c>
      <c r="BD12" s="2">
        <f>BD11/F12</f>
        <v>0.83009708737864074</v>
      </c>
      <c r="BE12" s="1"/>
      <c r="BF12" s="1">
        <f>BA12+BF11</f>
        <v>9</v>
      </c>
      <c r="BG12" s="1">
        <f>BB12+BG11</f>
        <v>40</v>
      </c>
      <c r="BH12" s="1">
        <f>BC12+BH11</f>
        <v>5</v>
      </c>
      <c r="BI12" s="2">
        <f>BI11/F12</f>
        <v>0.83009708737864074</v>
      </c>
      <c r="BJ12" s="1"/>
      <c r="BK12" s="1">
        <f>BF12+BK11</f>
        <v>9</v>
      </c>
      <c r="BL12" s="1">
        <f>BG12+BL11</f>
        <v>40</v>
      </c>
      <c r="BM12" s="1">
        <f>BH12+BM11</f>
        <v>5</v>
      </c>
      <c r="BN12" s="2">
        <f>BN11/F12</f>
        <v>0.83009708737864074</v>
      </c>
      <c r="BO12" s="1"/>
      <c r="BP12" s="1">
        <f>BK12+BP11</f>
        <v>9</v>
      </c>
      <c r="BQ12" s="1">
        <f>BL12+BQ11</f>
        <v>40</v>
      </c>
      <c r="BR12" s="1">
        <f>BM12+BR11</f>
        <v>5</v>
      </c>
      <c r="BS12" s="2">
        <f>BS11/F12</f>
        <v>0.83009708737864074</v>
      </c>
    </row>
    <row r="14" spans="1:71" x14ac:dyDescent="0.25">
      <c r="A14" s="20" t="s">
        <v>248</v>
      </c>
      <c r="B14" s="1"/>
      <c r="C14" s="1"/>
      <c r="D14" s="1"/>
      <c r="E14" s="30"/>
      <c r="F14" s="1"/>
      <c r="G14" s="2"/>
      <c r="H14" s="79"/>
      <c r="I14" s="79"/>
      <c r="J14" s="89"/>
      <c r="K14" s="9">
        <v>2021</v>
      </c>
      <c r="L14" s="9">
        <v>2021</v>
      </c>
      <c r="M14" s="9"/>
      <c r="N14" s="9"/>
      <c r="O14" s="9"/>
      <c r="P14" s="79">
        <f>+H14</f>
        <v>0</v>
      </c>
      <c r="Q14" s="9">
        <v>0</v>
      </c>
      <c r="R14" s="9"/>
      <c r="S14" s="9"/>
      <c r="T14" s="9"/>
      <c r="U14" s="1">
        <f>SUM(P14:T14)</f>
        <v>0</v>
      </c>
      <c r="V14" s="9"/>
      <c r="W14" s="9"/>
      <c r="X14" s="9"/>
      <c r="Y14" s="9"/>
      <c r="Z14" s="1">
        <f>SUM(U14:Y14)</f>
        <v>0</v>
      </c>
      <c r="AA14" s="9"/>
      <c r="AB14" s="9"/>
      <c r="AC14" s="9"/>
      <c r="AD14" s="9"/>
      <c r="AE14" s="1">
        <f>SUM(Z14:AD14)</f>
        <v>0</v>
      </c>
      <c r="AF14" s="9"/>
      <c r="AG14" s="9"/>
      <c r="AH14" s="9"/>
      <c r="AI14" s="9"/>
      <c r="AJ14" s="1">
        <f>SUM(AE14:AI14)</f>
        <v>0</v>
      </c>
      <c r="AK14" s="9"/>
      <c r="AL14" s="9"/>
      <c r="AM14" s="9"/>
      <c r="AN14" s="9"/>
      <c r="AO14" s="1">
        <f>SUM(AJ14:AN14)</f>
        <v>0</v>
      </c>
      <c r="AP14" s="9"/>
      <c r="AQ14" s="9"/>
      <c r="AR14" s="9"/>
      <c r="AS14" s="9"/>
      <c r="AT14" s="1">
        <f>SUM(AO14:AS14)</f>
        <v>0</v>
      </c>
      <c r="AU14" s="9"/>
      <c r="AV14" s="9"/>
      <c r="AW14" s="9"/>
      <c r="AX14" s="9"/>
      <c r="AY14" s="1">
        <f>SUM(AT14:AX14)</f>
        <v>0</v>
      </c>
      <c r="AZ14" s="9"/>
      <c r="BA14" s="9"/>
      <c r="BB14" s="9"/>
      <c r="BC14" s="9"/>
      <c r="BD14" s="1">
        <f>SUM(AY14:BC14)</f>
        <v>0</v>
      </c>
      <c r="BE14" s="9"/>
      <c r="BF14" s="9"/>
      <c r="BG14" s="9"/>
      <c r="BH14" s="9"/>
      <c r="BI14" s="1">
        <f>SUM(BD14:BH14)</f>
        <v>0</v>
      </c>
      <c r="BJ14" s="9"/>
      <c r="BK14" s="9"/>
      <c r="BL14" s="9"/>
      <c r="BM14" s="9"/>
      <c r="BN14" s="1">
        <f>SUM(BI14:BM14)</f>
        <v>0</v>
      </c>
      <c r="BO14" s="9"/>
      <c r="BP14" s="9"/>
      <c r="BQ14" s="9"/>
      <c r="BR14" s="9"/>
      <c r="BS14" s="1">
        <f>SUM(BN14:BR14)</f>
        <v>0</v>
      </c>
    </row>
    <row r="15" spans="1:71" x14ac:dyDescent="0.25">
      <c r="A15" s="1" t="s">
        <v>275</v>
      </c>
      <c r="B15" s="26" t="s">
        <v>122</v>
      </c>
      <c r="C15" s="29">
        <v>1</v>
      </c>
      <c r="D15" s="29">
        <v>628</v>
      </c>
      <c r="E15" s="30">
        <v>37</v>
      </c>
      <c r="F15" s="1">
        <f>IF(B15="MAL",E15,IF(E15&gt;=11,E15+variables!$B$1,11))</f>
        <v>38</v>
      </c>
      <c r="G15" s="2">
        <f>$BS15/F15</f>
        <v>0.44736842105263158</v>
      </c>
      <c r="H15" s="79">
        <v>17</v>
      </c>
      <c r="I15" s="79">
        <f>+H15+J15</f>
        <v>17</v>
      </c>
      <c r="J15" s="89"/>
      <c r="K15" s="9">
        <v>2021</v>
      </c>
      <c r="L15" s="9">
        <v>2021</v>
      </c>
      <c r="M15" s="9"/>
      <c r="N15" s="9"/>
      <c r="O15" s="9"/>
      <c r="P15" s="79">
        <f>SUM(M15:O15)+H15</f>
        <v>17</v>
      </c>
      <c r="Q15" s="9"/>
      <c r="R15" s="9"/>
      <c r="S15" s="9"/>
      <c r="T15" s="9"/>
      <c r="U15" s="1">
        <f>SUM(P15:T15)</f>
        <v>17</v>
      </c>
      <c r="V15" s="9"/>
      <c r="W15" s="9"/>
      <c r="X15" s="9"/>
      <c r="Y15" s="9"/>
      <c r="Z15" s="1">
        <f>SUM(U15:Y15)</f>
        <v>17</v>
      </c>
      <c r="AA15" s="9"/>
      <c r="AB15" s="9"/>
      <c r="AC15" s="9"/>
      <c r="AD15" s="9"/>
      <c r="AE15" s="1">
        <f>SUM(Z15:AD15)</f>
        <v>17</v>
      </c>
      <c r="AF15" s="9"/>
      <c r="AG15" s="9"/>
      <c r="AH15" s="9"/>
      <c r="AI15" s="9"/>
      <c r="AJ15" s="1">
        <f>SUM(AE15:AI15)</f>
        <v>17</v>
      </c>
      <c r="AK15" s="9"/>
      <c r="AL15" s="9"/>
      <c r="AM15" s="9"/>
      <c r="AN15" s="9"/>
      <c r="AO15" s="1">
        <f>SUM(AJ15:AN15)</f>
        <v>17</v>
      </c>
      <c r="AP15" s="9"/>
      <c r="AQ15" s="9"/>
      <c r="AR15" s="9"/>
      <c r="AS15" s="9"/>
      <c r="AT15" s="1">
        <f>SUM(AO15:AS15)</f>
        <v>17</v>
      </c>
      <c r="AU15" s="9"/>
      <c r="AV15" s="9"/>
      <c r="AW15" s="9"/>
      <c r="AX15" s="9"/>
      <c r="AY15" s="1">
        <f>SUM(AT15:AX15)</f>
        <v>17</v>
      </c>
      <c r="AZ15" s="9"/>
      <c r="BA15" s="9"/>
      <c r="BB15" s="9"/>
      <c r="BC15" s="9"/>
      <c r="BD15" s="1">
        <f>SUM(AY15:BC15)</f>
        <v>17</v>
      </c>
      <c r="BE15" s="9"/>
      <c r="BF15" s="9"/>
      <c r="BG15" s="9"/>
      <c r="BH15" s="9"/>
      <c r="BI15" s="1">
        <f>SUM(BD15:BH15)</f>
        <v>17</v>
      </c>
      <c r="BJ15" s="9"/>
      <c r="BK15" s="9"/>
      <c r="BL15" s="9"/>
      <c r="BM15" s="9"/>
      <c r="BN15" s="1">
        <f>SUM(BI15:BM15)</f>
        <v>17</v>
      </c>
      <c r="BO15" s="9"/>
      <c r="BP15" s="9"/>
      <c r="BQ15" s="9"/>
      <c r="BR15" s="9"/>
      <c r="BS15" s="1">
        <f>SUM(BN15:BR15)</f>
        <v>17</v>
      </c>
    </row>
    <row r="16" spans="1:71" x14ac:dyDescent="0.25">
      <c r="A16" s="1"/>
      <c r="B16" s="28" t="s">
        <v>245</v>
      </c>
      <c r="C16" s="29">
        <v>12</v>
      </c>
      <c r="D16" s="29">
        <v>791</v>
      </c>
      <c r="E16" s="30">
        <v>32</v>
      </c>
      <c r="F16" s="1">
        <f>IF(B16="MAL",E16,IF(E16&gt;=11,E16+variables!$B$1,11))</f>
        <v>33</v>
      </c>
      <c r="G16" s="2">
        <f>$BS16/F16</f>
        <v>0.96969696969696972</v>
      </c>
      <c r="H16" s="79">
        <v>13</v>
      </c>
      <c r="I16" s="79">
        <f>+H16+J16</f>
        <v>13</v>
      </c>
      <c r="J16" s="89"/>
      <c r="K16" s="9">
        <v>2021</v>
      </c>
      <c r="L16" s="9">
        <v>2021</v>
      </c>
      <c r="M16" s="9"/>
      <c r="N16" s="9"/>
      <c r="O16" s="9">
        <v>19</v>
      </c>
      <c r="P16" s="79">
        <f>SUM(M16:O16)+H16</f>
        <v>32</v>
      </c>
      <c r="Q16" s="9"/>
      <c r="R16" s="9"/>
      <c r="S16" s="9"/>
      <c r="T16" s="9"/>
      <c r="U16" s="1">
        <f>SUM(P16:T16)</f>
        <v>32</v>
      </c>
      <c r="V16" s="9"/>
      <c r="W16" s="9"/>
      <c r="X16" s="9"/>
      <c r="Y16" s="9"/>
      <c r="Z16" s="1">
        <f>SUM(U16:Y16)</f>
        <v>32</v>
      </c>
      <c r="AA16" s="9"/>
      <c r="AB16" s="9"/>
      <c r="AC16" s="9"/>
      <c r="AD16" s="9"/>
      <c r="AE16" s="1">
        <f>SUM(Z16:AD16)</f>
        <v>32</v>
      </c>
      <c r="AF16" s="9"/>
      <c r="AG16" s="9"/>
      <c r="AH16" s="9"/>
      <c r="AI16" s="9"/>
      <c r="AJ16" s="1">
        <f>SUM(AE16:AI16)</f>
        <v>32</v>
      </c>
      <c r="AK16" s="9"/>
      <c r="AL16" s="9"/>
      <c r="AM16" s="9"/>
      <c r="AN16" s="9"/>
      <c r="AO16" s="1">
        <f>SUM(AJ16:AN16)</f>
        <v>32</v>
      </c>
      <c r="AP16" s="9"/>
      <c r="AQ16" s="9"/>
      <c r="AR16" s="9"/>
      <c r="AS16" s="9"/>
      <c r="AT16" s="1">
        <f>SUM(AO16:AS16)</f>
        <v>32</v>
      </c>
      <c r="AU16" s="9"/>
      <c r="AV16" s="9"/>
      <c r="AW16" s="9"/>
      <c r="AX16" s="9"/>
      <c r="AY16" s="1">
        <f>SUM(AT16:AX16)</f>
        <v>32</v>
      </c>
      <c r="AZ16" s="9"/>
      <c r="BA16" s="9"/>
      <c r="BB16" s="9"/>
      <c r="BC16" s="9"/>
      <c r="BD16" s="1">
        <f>SUM(AY16:BC16)</f>
        <v>32</v>
      </c>
      <c r="BE16" s="9"/>
      <c r="BF16" s="9"/>
      <c r="BG16" s="9"/>
      <c r="BH16" s="9"/>
      <c r="BI16" s="1">
        <f>SUM(BD16:BH16)</f>
        <v>32</v>
      </c>
      <c r="BJ16" s="9"/>
      <c r="BK16" s="9"/>
      <c r="BL16" s="9"/>
      <c r="BM16" s="9"/>
      <c r="BN16" s="1">
        <f>SUM(BI16:BM16)</f>
        <v>32</v>
      </c>
      <c r="BO16" s="9"/>
      <c r="BP16" s="9"/>
      <c r="BQ16" s="9"/>
      <c r="BR16" s="9"/>
      <c r="BS16" s="1">
        <f>SUM(BN16:BR16)</f>
        <v>32</v>
      </c>
    </row>
    <row r="17" spans="1:71" x14ac:dyDescent="0.25">
      <c r="A17" s="1"/>
      <c r="B17" s="28" t="s">
        <v>328</v>
      </c>
      <c r="C17" s="29">
        <v>20</v>
      </c>
      <c r="D17" s="29">
        <v>1273</v>
      </c>
      <c r="E17" s="30">
        <v>28</v>
      </c>
      <c r="F17" s="1">
        <f>IF(B17="MAL",E17,IF(E17&gt;=11,E17+variables!$B$1,11))</f>
        <v>29</v>
      </c>
      <c r="G17" s="2">
        <f>$BS17/F17</f>
        <v>0.96551724137931039</v>
      </c>
      <c r="H17" s="79">
        <v>14</v>
      </c>
      <c r="I17" s="79">
        <f>+H17+J17</f>
        <v>14</v>
      </c>
      <c r="J17" s="89"/>
      <c r="K17" s="9">
        <v>2021</v>
      </c>
      <c r="L17" s="46">
        <v>2021</v>
      </c>
      <c r="M17" s="9"/>
      <c r="N17" s="9"/>
      <c r="O17" s="9">
        <v>14</v>
      </c>
      <c r="P17" s="79">
        <f>SUM(M17:O17)+H17</f>
        <v>28</v>
      </c>
      <c r="Q17" s="9"/>
      <c r="R17" s="9"/>
      <c r="S17" s="9"/>
      <c r="T17" s="9"/>
      <c r="U17" s="1">
        <f>SUM(P17:T17)</f>
        <v>28</v>
      </c>
      <c r="V17" s="9"/>
      <c r="W17" s="9"/>
      <c r="X17" s="9"/>
      <c r="Y17" s="9"/>
      <c r="Z17" s="1">
        <f>SUM(U17:Y17)</f>
        <v>28</v>
      </c>
      <c r="AA17" s="9"/>
      <c r="AB17" s="9"/>
      <c r="AC17" s="9"/>
      <c r="AD17" s="9"/>
      <c r="AE17" s="1">
        <f>SUM(Z17:AD17)</f>
        <v>28</v>
      </c>
      <c r="AF17" s="9"/>
      <c r="AG17" s="9"/>
      <c r="AH17" s="9"/>
      <c r="AI17" s="9"/>
      <c r="AJ17" s="1">
        <f>SUM(AE17:AI17)</f>
        <v>28</v>
      </c>
      <c r="AK17" s="9"/>
      <c r="AL17" s="9"/>
      <c r="AM17" s="9"/>
      <c r="AN17" s="9"/>
      <c r="AO17" s="1">
        <f>SUM(AJ17:AN17)</f>
        <v>28</v>
      </c>
      <c r="AP17" s="9"/>
      <c r="AQ17" s="9"/>
      <c r="AR17" s="9"/>
      <c r="AS17" s="9"/>
      <c r="AT17" s="1">
        <f>SUM(AO17:AS17)</f>
        <v>28</v>
      </c>
      <c r="AU17" s="9"/>
      <c r="AV17" s="9"/>
      <c r="AW17" s="9"/>
      <c r="AX17" s="9"/>
      <c r="AY17" s="1">
        <f>SUM(AT17:AX17)</f>
        <v>28</v>
      </c>
      <c r="AZ17" s="9"/>
      <c r="BA17" s="9"/>
      <c r="BB17" s="9"/>
      <c r="BC17" s="9"/>
      <c r="BD17" s="1">
        <f>SUM(AY17:BC17)</f>
        <v>28</v>
      </c>
      <c r="BE17" s="9"/>
      <c r="BF17" s="9"/>
      <c r="BG17" s="9"/>
      <c r="BH17" s="9"/>
      <c r="BI17" s="1">
        <f>SUM(BD17:BH17)</f>
        <v>28</v>
      </c>
      <c r="BJ17" s="9"/>
      <c r="BK17" s="9"/>
      <c r="BL17" s="9"/>
      <c r="BM17" s="9"/>
      <c r="BN17" s="1">
        <f>SUM(BI17:BM17)</f>
        <v>28</v>
      </c>
      <c r="BO17" s="9"/>
      <c r="BP17" s="9"/>
      <c r="BQ17" s="9"/>
      <c r="BR17" s="9"/>
      <c r="BS17" s="1">
        <f>SUM(BN17:BR17)</f>
        <v>28</v>
      </c>
    </row>
    <row r="18" spans="1:71" x14ac:dyDescent="0.25">
      <c r="A18" s="1"/>
      <c r="B18" s="1"/>
      <c r="C18" s="1"/>
      <c r="D18" s="1"/>
      <c r="E18" s="1"/>
      <c r="F18" s="1"/>
      <c r="G18" s="1"/>
      <c r="H18" s="79"/>
      <c r="I18" s="79"/>
      <c r="J18" s="79"/>
      <c r="K18" s="1"/>
      <c r="L18" s="1"/>
      <c r="M18" s="79">
        <f>SUM(M14:M17)</f>
        <v>0</v>
      </c>
      <c r="N18" s="79">
        <f>SUM(N14:N17)</f>
        <v>0</v>
      </c>
      <c r="O18" s="79">
        <f>SUM(O14:O17)</f>
        <v>33</v>
      </c>
      <c r="P18" s="79">
        <f>SUM(P14:P17)</f>
        <v>77</v>
      </c>
      <c r="Q18" s="79">
        <f t="shared" ref="Q18:BS18" si="16">SUM(Q14:Q17)</f>
        <v>0</v>
      </c>
      <c r="R18" s="79">
        <f t="shared" si="16"/>
        <v>0</v>
      </c>
      <c r="S18" s="79">
        <f t="shared" si="16"/>
        <v>0</v>
      </c>
      <c r="T18" s="79">
        <f t="shared" si="16"/>
        <v>0</v>
      </c>
      <c r="U18" s="79">
        <f t="shared" si="16"/>
        <v>77</v>
      </c>
      <c r="V18" s="79">
        <f t="shared" si="16"/>
        <v>0</v>
      </c>
      <c r="W18" s="79">
        <f t="shared" si="16"/>
        <v>0</v>
      </c>
      <c r="X18" s="79">
        <f t="shared" si="16"/>
        <v>0</v>
      </c>
      <c r="Y18" s="79">
        <f t="shared" si="16"/>
        <v>0</v>
      </c>
      <c r="Z18" s="79">
        <f t="shared" si="16"/>
        <v>77</v>
      </c>
      <c r="AA18" s="79">
        <f t="shared" si="16"/>
        <v>0</v>
      </c>
      <c r="AB18" s="79">
        <f t="shared" si="16"/>
        <v>0</v>
      </c>
      <c r="AC18" s="79">
        <f t="shared" si="16"/>
        <v>0</v>
      </c>
      <c r="AD18" s="79">
        <f t="shared" si="16"/>
        <v>0</v>
      </c>
      <c r="AE18" s="79">
        <f t="shared" si="16"/>
        <v>77</v>
      </c>
      <c r="AF18" s="79">
        <f t="shared" si="16"/>
        <v>0</v>
      </c>
      <c r="AG18" s="79">
        <f t="shared" si="16"/>
        <v>0</v>
      </c>
      <c r="AH18" s="79">
        <f t="shared" si="16"/>
        <v>0</v>
      </c>
      <c r="AI18" s="79">
        <f t="shared" si="16"/>
        <v>0</v>
      </c>
      <c r="AJ18" s="79">
        <f t="shared" si="16"/>
        <v>77</v>
      </c>
      <c r="AK18" s="79">
        <f t="shared" si="16"/>
        <v>0</v>
      </c>
      <c r="AL18" s="79">
        <f t="shared" si="16"/>
        <v>0</v>
      </c>
      <c r="AM18" s="79">
        <f t="shared" si="16"/>
        <v>0</v>
      </c>
      <c r="AN18" s="79">
        <f t="shared" si="16"/>
        <v>0</v>
      </c>
      <c r="AO18" s="79">
        <f t="shared" si="16"/>
        <v>77</v>
      </c>
      <c r="AP18" s="79">
        <f t="shared" si="16"/>
        <v>0</v>
      </c>
      <c r="AQ18" s="79">
        <f t="shared" si="16"/>
        <v>0</v>
      </c>
      <c r="AR18" s="79">
        <f t="shared" si="16"/>
        <v>0</v>
      </c>
      <c r="AS18" s="79">
        <f t="shared" si="16"/>
        <v>0</v>
      </c>
      <c r="AT18" s="79">
        <f t="shared" si="16"/>
        <v>77</v>
      </c>
      <c r="AU18" s="79">
        <f t="shared" si="16"/>
        <v>0</v>
      </c>
      <c r="AV18" s="79">
        <f t="shared" si="16"/>
        <v>0</v>
      </c>
      <c r="AW18" s="79">
        <f t="shared" si="16"/>
        <v>0</v>
      </c>
      <c r="AX18" s="79">
        <f t="shared" si="16"/>
        <v>0</v>
      </c>
      <c r="AY18" s="79">
        <f t="shared" si="16"/>
        <v>77</v>
      </c>
      <c r="AZ18" s="79">
        <f t="shared" si="16"/>
        <v>0</v>
      </c>
      <c r="BA18" s="79">
        <f t="shared" si="16"/>
        <v>0</v>
      </c>
      <c r="BB18" s="79">
        <f t="shared" si="16"/>
        <v>0</v>
      </c>
      <c r="BC18" s="79">
        <f t="shared" si="16"/>
        <v>0</v>
      </c>
      <c r="BD18" s="79">
        <f t="shared" si="16"/>
        <v>77</v>
      </c>
      <c r="BE18" s="79">
        <f t="shared" si="16"/>
        <v>0</v>
      </c>
      <c r="BF18" s="79">
        <f t="shared" si="16"/>
        <v>0</v>
      </c>
      <c r="BG18" s="79">
        <f t="shared" si="16"/>
        <v>0</v>
      </c>
      <c r="BH18" s="79">
        <f t="shared" si="16"/>
        <v>0</v>
      </c>
      <c r="BI18" s="79">
        <f t="shared" si="16"/>
        <v>77</v>
      </c>
      <c r="BJ18" s="79">
        <f t="shared" si="16"/>
        <v>0</v>
      </c>
      <c r="BK18" s="79">
        <f t="shared" si="16"/>
        <v>0</v>
      </c>
      <c r="BL18" s="79">
        <f t="shared" si="16"/>
        <v>0</v>
      </c>
      <c r="BM18" s="79">
        <f t="shared" si="16"/>
        <v>0</v>
      </c>
      <c r="BN18" s="79">
        <f t="shared" si="16"/>
        <v>77</v>
      </c>
      <c r="BO18" s="79">
        <f t="shared" si="16"/>
        <v>0</v>
      </c>
      <c r="BP18" s="79">
        <f t="shared" si="16"/>
        <v>0</v>
      </c>
      <c r="BQ18" s="79">
        <f t="shared" si="16"/>
        <v>0</v>
      </c>
      <c r="BR18" s="79">
        <f t="shared" si="16"/>
        <v>0</v>
      </c>
      <c r="BS18" s="79">
        <f t="shared" si="16"/>
        <v>77</v>
      </c>
    </row>
    <row r="19" spans="1:71" x14ac:dyDescent="0.25">
      <c r="A19" s="1"/>
      <c r="B19" s="1" t="s">
        <v>244</v>
      </c>
      <c r="C19" s="1">
        <f>COUNT(C15:C17)</f>
        <v>3</v>
      </c>
      <c r="D19" s="1"/>
      <c r="E19" s="1">
        <f>SUM(E14:E17)</f>
        <v>97</v>
      </c>
      <c r="F19" s="1">
        <f>SUM(F14:F17)</f>
        <v>100</v>
      </c>
      <c r="G19" s="2">
        <f>$BS18/F19</f>
        <v>0.77</v>
      </c>
      <c r="H19" s="79">
        <f>SUM(H14:H17)</f>
        <v>44</v>
      </c>
      <c r="I19" s="79">
        <f>SUM(I14:I17)</f>
        <v>44</v>
      </c>
      <c r="J19" s="79">
        <f>SUM(J14:J17)</f>
        <v>0</v>
      </c>
      <c r="K19" s="1"/>
      <c r="L19" s="1"/>
      <c r="M19" s="1"/>
      <c r="N19" s="1"/>
      <c r="O19" s="1"/>
      <c r="P19" s="2">
        <f>P18/F19</f>
        <v>0.77</v>
      </c>
      <c r="Q19" s="1"/>
      <c r="R19" s="1">
        <f>M18+R18</f>
        <v>0</v>
      </c>
      <c r="S19" s="1">
        <f>N18+S18</f>
        <v>0</v>
      </c>
      <c r="T19" s="1">
        <f>O18+T18</f>
        <v>33</v>
      </c>
      <c r="U19" s="2">
        <f>U18/F19</f>
        <v>0.77</v>
      </c>
      <c r="V19" s="1"/>
      <c r="W19" s="1">
        <f>R19+W18</f>
        <v>0</v>
      </c>
      <c r="X19" s="1">
        <f>S19+X18</f>
        <v>0</v>
      </c>
      <c r="Y19" s="1">
        <f>T19+Y18</f>
        <v>33</v>
      </c>
      <c r="Z19" s="2">
        <f>Z18/F19</f>
        <v>0.77</v>
      </c>
      <c r="AA19" s="1"/>
      <c r="AB19" s="1">
        <f>W19+AB18</f>
        <v>0</v>
      </c>
      <c r="AC19" s="1">
        <f>X19+AC18</f>
        <v>0</v>
      </c>
      <c r="AD19" s="1">
        <f>Y19+AD18</f>
        <v>33</v>
      </c>
      <c r="AE19" s="2">
        <f>AE18/F19</f>
        <v>0.77</v>
      </c>
      <c r="AF19" s="1"/>
      <c r="AG19" s="1">
        <f>AB19+AG18</f>
        <v>0</v>
      </c>
      <c r="AH19" s="1">
        <f>AC19+AH18</f>
        <v>0</v>
      </c>
      <c r="AI19" s="1">
        <f>AD19+AI18</f>
        <v>33</v>
      </c>
      <c r="AJ19" s="2">
        <f>AJ18/F19</f>
        <v>0.77</v>
      </c>
      <c r="AK19" s="1"/>
      <c r="AL19" s="1">
        <f>AG19+AL18</f>
        <v>0</v>
      </c>
      <c r="AM19" s="1">
        <f>AH19+AM18</f>
        <v>0</v>
      </c>
      <c r="AN19" s="1">
        <f>AI19+AN18</f>
        <v>33</v>
      </c>
      <c r="AO19" s="2">
        <f>AO18/F19</f>
        <v>0.77</v>
      </c>
      <c r="AP19" s="1"/>
      <c r="AQ19" s="1">
        <f>AL19+AQ18</f>
        <v>0</v>
      </c>
      <c r="AR19" s="1">
        <f>AM19+AR18</f>
        <v>0</v>
      </c>
      <c r="AS19" s="1">
        <f>AN19+AS18</f>
        <v>33</v>
      </c>
      <c r="AT19" s="2">
        <f>AT18/F19</f>
        <v>0.77</v>
      </c>
      <c r="AU19" s="1"/>
      <c r="AV19" s="1">
        <f>AQ19+AV18</f>
        <v>0</v>
      </c>
      <c r="AW19" s="1">
        <f>AR19+AW18</f>
        <v>0</v>
      </c>
      <c r="AX19" s="1">
        <f>AS19+AX18</f>
        <v>33</v>
      </c>
      <c r="AY19" s="2">
        <f>AY18/F19</f>
        <v>0.77</v>
      </c>
      <c r="AZ19" s="1"/>
      <c r="BA19" s="1">
        <f>AV19+BA18</f>
        <v>0</v>
      </c>
      <c r="BB19" s="1">
        <f>AW19+BB18</f>
        <v>0</v>
      </c>
      <c r="BC19" s="1">
        <f>AX19+BC18</f>
        <v>33</v>
      </c>
      <c r="BD19" s="2">
        <f>BD18/F19</f>
        <v>0.77</v>
      </c>
      <c r="BE19" s="1"/>
      <c r="BF19" s="1">
        <f>BA19+BF18</f>
        <v>0</v>
      </c>
      <c r="BG19" s="1">
        <f>BB19+BG18</f>
        <v>0</v>
      </c>
      <c r="BH19" s="1">
        <f>BC19+BH18</f>
        <v>33</v>
      </c>
      <c r="BI19" s="2">
        <f>BI18/F19</f>
        <v>0.77</v>
      </c>
      <c r="BJ19" s="1"/>
      <c r="BK19" s="1">
        <f>BF19+BK18</f>
        <v>0</v>
      </c>
      <c r="BL19" s="1">
        <f>BG19+BL18</f>
        <v>0</v>
      </c>
      <c r="BM19" s="1">
        <f>BH19+BM18</f>
        <v>33</v>
      </c>
      <c r="BN19" s="2">
        <f>BN18/F19</f>
        <v>0.77</v>
      </c>
      <c r="BO19" s="1"/>
      <c r="BP19" s="1">
        <f>BK19+BP18</f>
        <v>0</v>
      </c>
      <c r="BQ19" s="1">
        <f>BL19+BQ18</f>
        <v>0</v>
      </c>
      <c r="BR19" s="1">
        <f>BM19+BR18</f>
        <v>33</v>
      </c>
      <c r="BS19" s="2">
        <f>BS18/F19</f>
        <v>0.77</v>
      </c>
    </row>
    <row r="22" spans="1:71" x14ac:dyDescent="0.25">
      <c r="F22" t="s">
        <v>383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4"/>
  <sheetViews>
    <sheetView zoomScale="140" zoomScaleNormal="140" workbookViewId="0">
      <pane xSplit="12" ySplit="2" topLeftCell="AU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X14" sqref="AX14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425781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28515625" bestFit="1" customWidth="1"/>
    <col min="13" max="15" width="3" customWidth="1"/>
    <col min="16" max="16" width="7.5703125" customWidth="1"/>
    <col min="17" max="17" width="3.85546875" customWidth="1"/>
    <col min="18" max="20" width="3" customWidth="1"/>
    <col min="21" max="21" width="7.7109375" customWidth="1"/>
    <col min="22" max="25" width="3" customWidth="1"/>
    <col min="26" max="26" width="7.5703125" customWidth="1"/>
    <col min="27" max="30" width="3" customWidth="1"/>
    <col min="31" max="31" width="7.42578125" customWidth="1"/>
    <col min="32" max="35" width="3" customWidth="1"/>
    <col min="36" max="36" width="7.5703125" customWidth="1"/>
    <col min="37" max="40" width="3" customWidth="1"/>
    <col min="41" max="41" width="7.5703125" customWidth="1"/>
    <col min="42" max="45" width="3" customWidth="1"/>
    <col min="46" max="46" width="7.5703125" customWidth="1"/>
    <col min="47" max="50" width="3" customWidth="1"/>
    <col min="51" max="51" width="7.28515625" customWidth="1"/>
    <col min="52" max="55" width="3" customWidth="1"/>
    <col min="56" max="56" width="7.5703125" customWidth="1"/>
    <col min="57" max="60" width="3" customWidth="1"/>
    <col min="61" max="61" width="7.5703125" customWidth="1"/>
    <col min="62" max="63" width="3" customWidth="1"/>
    <col min="64" max="64" width="4.85546875" customWidth="1"/>
    <col min="65" max="65" width="3" customWidth="1"/>
    <col min="66" max="66" width="7.42578125" customWidth="1"/>
    <col min="67" max="68" width="3" customWidth="1"/>
    <col min="69" max="69" width="4.28515625" customWidth="1"/>
    <col min="70" max="70" width="3" customWidth="1"/>
    <col min="71" max="71" width="7.425781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30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103</v>
      </c>
      <c r="B3" s="4"/>
      <c r="C3" s="4"/>
      <c r="D3" s="4"/>
      <c r="E3" s="3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 t="shared" ref="U3:U7" si="0">SUM(P3:T3)</f>
        <v>0</v>
      </c>
      <c r="V3" s="8"/>
      <c r="W3" s="8"/>
      <c r="X3" s="8"/>
      <c r="Y3" s="8"/>
      <c r="Z3" s="1">
        <f t="shared" ref="Z3:Z7" si="1">SUM(U3:Y3)</f>
        <v>0</v>
      </c>
      <c r="AA3" s="8"/>
      <c r="AB3" s="8"/>
      <c r="AC3" s="8"/>
      <c r="AD3" s="8"/>
      <c r="AE3" s="1">
        <f t="shared" ref="AE3:AE7" si="2">SUM(Z3:AD3)</f>
        <v>0</v>
      </c>
      <c r="AF3" s="8"/>
      <c r="AG3" s="8"/>
      <c r="AH3" s="8"/>
      <c r="AI3" s="8"/>
      <c r="AJ3" s="1">
        <f t="shared" ref="AJ3:AJ7" si="3">SUM(AE3:AI3)</f>
        <v>0</v>
      </c>
      <c r="AK3" s="8"/>
      <c r="AL3" s="8"/>
      <c r="AM3" s="8"/>
      <c r="AN3" s="8"/>
      <c r="AO3" s="1">
        <f t="shared" ref="AO3:AO7" si="4">SUM(AJ3:AN3)</f>
        <v>0</v>
      </c>
      <c r="AP3" s="8"/>
      <c r="AQ3" s="8"/>
      <c r="AR3" s="8"/>
      <c r="AS3" s="8"/>
      <c r="AT3" s="1">
        <f t="shared" ref="AT3:AT7" si="5">SUM(AO3:AS3)</f>
        <v>0</v>
      </c>
      <c r="AU3" s="8"/>
      <c r="AV3" s="8"/>
      <c r="AW3" s="8"/>
      <c r="AX3" s="8"/>
      <c r="AY3" s="1">
        <f t="shared" ref="AY3:AY7" si="6">SUM(AT3:AX3)</f>
        <v>0</v>
      </c>
      <c r="AZ3" s="8"/>
      <c r="BA3" s="8"/>
      <c r="BB3" s="8"/>
      <c r="BC3" s="8"/>
      <c r="BD3" s="1">
        <f t="shared" ref="BD3:BD7" si="7">SUM(AY3:BC3)</f>
        <v>0</v>
      </c>
      <c r="BE3" s="8"/>
      <c r="BF3" s="8"/>
      <c r="BG3" s="8"/>
      <c r="BH3" s="8"/>
      <c r="BI3" s="1">
        <f t="shared" ref="BI3:BI7" si="8">SUM(BD3:BH3)</f>
        <v>0</v>
      </c>
      <c r="BJ3" s="8"/>
      <c r="BK3" s="8"/>
      <c r="BL3" s="8"/>
      <c r="BM3" s="8"/>
      <c r="BN3" s="1">
        <f t="shared" ref="BN3:BN7" si="9">SUM(BI3:BM3)</f>
        <v>0</v>
      </c>
      <c r="BO3" s="8"/>
      <c r="BP3" s="8"/>
      <c r="BQ3" s="8"/>
      <c r="BR3" s="8"/>
      <c r="BS3" s="1">
        <f t="shared" ref="BS3:BS7" si="10">SUM(BN3:BR3)</f>
        <v>0</v>
      </c>
    </row>
    <row r="4" spans="1:71" x14ac:dyDescent="0.25">
      <c r="A4" s="1"/>
      <c r="B4" s="28" t="s">
        <v>292</v>
      </c>
      <c r="C4" s="29">
        <v>4</v>
      </c>
      <c r="D4" s="29">
        <v>4895</v>
      </c>
      <c r="E4" s="30">
        <v>28</v>
      </c>
      <c r="F4" s="1">
        <f>IF(B4="MAL",E4,IF(E4&gt;=11,E4+variables!$B$1,11))</f>
        <v>29</v>
      </c>
      <c r="G4" s="5">
        <f>$BS4/F4</f>
        <v>0.89655172413793105</v>
      </c>
      <c r="H4" s="84">
        <v>12</v>
      </c>
      <c r="I4" s="84">
        <f t="shared" ref="I4:I7" si="11">+H4+J4</f>
        <v>12</v>
      </c>
      <c r="J4" s="89"/>
      <c r="K4" s="8">
        <v>2021</v>
      </c>
      <c r="L4" s="8">
        <v>2021</v>
      </c>
      <c r="M4" s="9"/>
      <c r="N4" s="9"/>
      <c r="O4" s="9"/>
      <c r="P4" s="79">
        <f>SUM(M4:O4)+H4</f>
        <v>12</v>
      </c>
      <c r="Q4" s="9"/>
      <c r="R4" s="9"/>
      <c r="S4" s="9"/>
      <c r="T4" s="9"/>
      <c r="U4" s="1">
        <f t="shared" si="0"/>
        <v>12</v>
      </c>
      <c r="V4" s="9"/>
      <c r="W4" s="9"/>
      <c r="X4" s="9"/>
      <c r="Y4" s="9"/>
      <c r="Z4" s="1">
        <f t="shared" si="1"/>
        <v>12</v>
      </c>
      <c r="AA4" s="9"/>
      <c r="AB4" s="9"/>
      <c r="AC4" s="9"/>
      <c r="AD4" s="9"/>
      <c r="AE4" s="1">
        <f t="shared" si="2"/>
        <v>12</v>
      </c>
      <c r="AF4" s="9"/>
      <c r="AG4" s="9"/>
      <c r="AH4" s="9"/>
      <c r="AI4" s="9"/>
      <c r="AJ4" s="1">
        <f t="shared" si="3"/>
        <v>12</v>
      </c>
      <c r="AK4" s="9"/>
      <c r="AL4" s="9"/>
      <c r="AM4" s="9"/>
      <c r="AN4" s="9"/>
      <c r="AO4" s="1">
        <f t="shared" si="4"/>
        <v>12</v>
      </c>
      <c r="AP4" s="9"/>
      <c r="AQ4" s="9">
        <v>2</v>
      </c>
      <c r="AR4" s="9">
        <v>8</v>
      </c>
      <c r="AS4" s="9">
        <v>4</v>
      </c>
      <c r="AT4" s="1">
        <f t="shared" si="5"/>
        <v>26</v>
      </c>
      <c r="AU4" s="9"/>
      <c r="AV4" s="9"/>
      <c r="AW4" s="9"/>
      <c r="AX4" s="9"/>
      <c r="AY4" s="1">
        <f t="shared" si="6"/>
        <v>26</v>
      </c>
      <c r="AZ4" s="9"/>
      <c r="BA4" s="9"/>
      <c r="BB4" s="9"/>
      <c r="BC4" s="9"/>
      <c r="BD4" s="1">
        <f t="shared" si="7"/>
        <v>26</v>
      </c>
      <c r="BE4" s="9"/>
      <c r="BF4" s="9"/>
      <c r="BG4" s="9"/>
      <c r="BH4" s="9"/>
      <c r="BI4" s="1">
        <f t="shared" si="8"/>
        <v>26</v>
      </c>
      <c r="BJ4" s="9"/>
      <c r="BK4" s="9"/>
      <c r="BL4" s="9"/>
      <c r="BM4" s="9"/>
      <c r="BN4" s="1">
        <f t="shared" si="9"/>
        <v>26</v>
      </c>
      <c r="BO4" s="9"/>
      <c r="BP4" s="9"/>
      <c r="BQ4" s="9"/>
      <c r="BR4" s="9"/>
      <c r="BS4" s="1">
        <f t="shared" si="10"/>
        <v>26</v>
      </c>
    </row>
    <row r="5" spans="1:71" x14ac:dyDescent="0.25">
      <c r="A5" s="1"/>
      <c r="B5" s="28" t="s">
        <v>294</v>
      </c>
      <c r="C5" s="29">
        <v>5</v>
      </c>
      <c r="D5" s="29">
        <v>8422</v>
      </c>
      <c r="E5" s="30">
        <v>46</v>
      </c>
      <c r="F5" s="1">
        <f>IF(B5="MAL",E5,IF(E5&gt;=11,E5+variables!$B$1,11))</f>
        <v>47</v>
      </c>
      <c r="G5" s="5">
        <f>$BS5/F5</f>
        <v>0.7021276595744681</v>
      </c>
      <c r="H5" s="84">
        <v>19</v>
      </c>
      <c r="I5" s="84">
        <f t="shared" si="11"/>
        <v>19</v>
      </c>
      <c r="J5" s="89"/>
      <c r="K5" s="8">
        <v>2021</v>
      </c>
      <c r="L5" s="8">
        <v>2021</v>
      </c>
      <c r="M5" s="9"/>
      <c r="N5" s="9"/>
      <c r="O5" s="9"/>
      <c r="P5" s="79">
        <f>SUM(M5:O5)+H5</f>
        <v>19</v>
      </c>
      <c r="Q5" s="9"/>
      <c r="R5" s="9"/>
      <c r="S5" s="9"/>
      <c r="T5" s="9"/>
      <c r="U5" s="1">
        <f t="shared" si="0"/>
        <v>19</v>
      </c>
      <c r="V5" s="9"/>
      <c r="W5" s="9"/>
      <c r="X5" s="9"/>
      <c r="Y5" s="9"/>
      <c r="Z5" s="1">
        <f t="shared" si="1"/>
        <v>19</v>
      </c>
      <c r="AA5" s="9"/>
      <c r="AB5" s="9"/>
      <c r="AC5" s="9"/>
      <c r="AD5" s="9"/>
      <c r="AE5" s="1">
        <f t="shared" si="2"/>
        <v>19</v>
      </c>
      <c r="AF5" s="9"/>
      <c r="AG5" s="9"/>
      <c r="AH5" s="9"/>
      <c r="AI5" s="9"/>
      <c r="AJ5" s="1">
        <f t="shared" si="3"/>
        <v>19</v>
      </c>
      <c r="AK5" s="9"/>
      <c r="AL5" s="9"/>
      <c r="AM5" s="9"/>
      <c r="AN5" s="9"/>
      <c r="AO5" s="1">
        <f t="shared" si="4"/>
        <v>19</v>
      </c>
      <c r="AP5" s="9"/>
      <c r="AQ5" s="9"/>
      <c r="AR5" s="9">
        <v>14</v>
      </c>
      <c r="AS5" s="9"/>
      <c r="AT5" s="1">
        <f t="shared" si="5"/>
        <v>33</v>
      </c>
      <c r="AU5" s="9"/>
      <c r="AV5" s="9"/>
      <c r="AW5" s="9"/>
      <c r="AX5" s="9"/>
      <c r="AY5" s="1">
        <f t="shared" si="6"/>
        <v>33</v>
      </c>
      <c r="AZ5" s="9"/>
      <c r="BA5" s="9"/>
      <c r="BB5" s="9"/>
      <c r="BC5" s="9"/>
      <c r="BD5" s="1">
        <f t="shared" si="7"/>
        <v>33</v>
      </c>
      <c r="BE5" s="9"/>
      <c r="BF5" s="9"/>
      <c r="BG5" s="9"/>
      <c r="BH5" s="9"/>
      <c r="BI5" s="1">
        <f t="shared" si="8"/>
        <v>33</v>
      </c>
      <c r="BJ5" s="9"/>
      <c r="BK5" s="9"/>
      <c r="BL5" s="9"/>
      <c r="BM5" s="9"/>
      <c r="BN5" s="1">
        <f t="shared" si="9"/>
        <v>33</v>
      </c>
      <c r="BO5" s="9"/>
      <c r="BP5" s="9"/>
      <c r="BQ5" s="9"/>
      <c r="BR5" s="9"/>
      <c r="BS5" s="1">
        <f t="shared" si="10"/>
        <v>33</v>
      </c>
    </row>
    <row r="6" spans="1:71" s="170" customFormat="1" x14ac:dyDescent="0.25">
      <c r="A6" s="161"/>
      <c r="B6" s="191" t="s">
        <v>290</v>
      </c>
      <c r="C6" s="203">
        <v>9</v>
      </c>
      <c r="D6" s="203">
        <v>2108</v>
      </c>
      <c r="E6" s="206">
        <v>31</v>
      </c>
      <c r="F6" s="161">
        <f>IF(B6="MAL",E6,IF(E6&gt;=11,E6+variables!$B$1,11))</f>
        <v>32</v>
      </c>
      <c r="G6" s="164">
        <f>$BS6/F6</f>
        <v>0.9375</v>
      </c>
      <c r="H6" s="165">
        <v>9</v>
      </c>
      <c r="I6" s="165">
        <f t="shared" si="11"/>
        <v>9</v>
      </c>
      <c r="J6" s="166"/>
      <c r="K6" s="167">
        <v>2021</v>
      </c>
      <c r="L6" s="167">
        <v>2021</v>
      </c>
      <c r="M6" s="168"/>
      <c r="N6" s="168"/>
      <c r="O6" s="168"/>
      <c r="P6" s="169">
        <f>SUM(M6:O6)+H6</f>
        <v>9</v>
      </c>
      <c r="Q6" s="168"/>
      <c r="R6" s="168"/>
      <c r="S6" s="168"/>
      <c r="T6" s="168"/>
      <c r="U6" s="161">
        <f t="shared" si="0"/>
        <v>9</v>
      </c>
      <c r="V6" s="168"/>
      <c r="W6" s="168"/>
      <c r="X6" s="168"/>
      <c r="Y6" s="168"/>
      <c r="Z6" s="161">
        <f t="shared" si="1"/>
        <v>9</v>
      </c>
      <c r="AA6" s="168"/>
      <c r="AB6" s="168"/>
      <c r="AC6" s="168"/>
      <c r="AD6" s="168"/>
      <c r="AE6" s="161">
        <f t="shared" si="2"/>
        <v>9</v>
      </c>
      <c r="AF6" s="168"/>
      <c r="AG6" s="168"/>
      <c r="AH6" s="168"/>
      <c r="AI6" s="168"/>
      <c r="AJ6" s="161">
        <f t="shared" si="3"/>
        <v>9</v>
      </c>
      <c r="AK6" s="168"/>
      <c r="AL6" s="168"/>
      <c r="AM6" s="168"/>
      <c r="AN6" s="168"/>
      <c r="AO6" s="161">
        <f t="shared" si="4"/>
        <v>9</v>
      </c>
      <c r="AP6" s="168"/>
      <c r="AQ6" s="168">
        <v>1</v>
      </c>
      <c r="AR6" s="168">
        <v>20</v>
      </c>
      <c r="AS6" s="168"/>
      <c r="AT6" s="161">
        <f t="shared" si="5"/>
        <v>30</v>
      </c>
      <c r="AU6" s="168"/>
      <c r="AV6" s="168"/>
      <c r="AW6" s="168"/>
      <c r="AX6" s="168"/>
      <c r="AY6" s="161">
        <f t="shared" si="6"/>
        <v>30</v>
      </c>
      <c r="AZ6" s="168"/>
      <c r="BA6" s="168"/>
      <c r="BB6" s="168"/>
      <c r="BC6" s="168"/>
      <c r="BD6" s="161">
        <f t="shared" si="7"/>
        <v>30</v>
      </c>
      <c r="BE6" s="168"/>
      <c r="BF6" s="168"/>
      <c r="BG6" s="168"/>
      <c r="BH6" s="168"/>
      <c r="BI6" s="161">
        <f t="shared" si="8"/>
        <v>30</v>
      </c>
      <c r="BJ6" s="168"/>
      <c r="BK6" s="168"/>
      <c r="BL6" s="168"/>
      <c r="BM6" s="168"/>
      <c r="BN6" s="161">
        <f t="shared" si="9"/>
        <v>30</v>
      </c>
      <c r="BO6" s="168"/>
      <c r="BP6" s="168"/>
      <c r="BQ6" s="168"/>
      <c r="BR6" s="168"/>
      <c r="BS6" s="161">
        <f t="shared" si="10"/>
        <v>30</v>
      </c>
    </row>
    <row r="7" spans="1:71" x14ac:dyDescent="0.25">
      <c r="A7" s="1"/>
      <c r="B7" s="28" t="s">
        <v>272</v>
      </c>
      <c r="C7" s="29">
        <v>26</v>
      </c>
      <c r="D7" s="29">
        <v>7175</v>
      </c>
      <c r="E7" s="30">
        <v>31</v>
      </c>
      <c r="F7" s="1">
        <f>IF(B7="MAL",E7,IF(E7&gt;=11,E7+variables!$B$1,11))</f>
        <v>32</v>
      </c>
      <c r="G7" s="5">
        <f>$BS7/F7</f>
        <v>0.96875</v>
      </c>
      <c r="H7" s="84">
        <v>19</v>
      </c>
      <c r="I7" s="84">
        <f t="shared" si="11"/>
        <v>19</v>
      </c>
      <c r="J7" s="89"/>
      <c r="K7" s="8">
        <v>2021</v>
      </c>
      <c r="L7" s="8">
        <v>2021</v>
      </c>
      <c r="M7" s="9"/>
      <c r="N7" s="9"/>
      <c r="O7" s="9"/>
      <c r="P7" s="79">
        <f>SUM(M7:O7)+H7</f>
        <v>19</v>
      </c>
      <c r="Q7" s="9"/>
      <c r="R7" s="9"/>
      <c r="S7" s="9"/>
      <c r="T7" s="9"/>
      <c r="U7" s="1">
        <f t="shared" si="0"/>
        <v>19</v>
      </c>
      <c r="V7" s="9"/>
      <c r="W7" s="9"/>
      <c r="X7" s="9"/>
      <c r="Y7" s="9"/>
      <c r="Z7" s="1">
        <f t="shared" si="1"/>
        <v>19</v>
      </c>
      <c r="AA7" s="9"/>
      <c r="AB7" s="9"/>
      <c r="AC7" s="9"/>
      <c r="AD7" s="9"/>
      <c r="AE7" s="1">
        <f t="shared" si="2"/>
        <v>19</v>
      </c>
      <c r="AF7" s="9"/>
      <c r="AG7" s="9"/>
      <c r="AH7" s="9"/>
      <c r="AI7" s="9"/>
      <c r="AJ7" s="1">
        <f t="shared" si="3"/>
        <v>19</v>
      </c>
      <c r="AK7" s="9"/>
      <c r="AL7" s="9"/>
      <c r="AM7" s="9"/>
      <c r="AN7" s="9"/>
      <c r="AO7" s="1">
        <f t="shared" si="4"/>
        <v>19</v>
      </c>
      <c r="AP7" s="9"/>
      <c r="AQ7" s="9">
        <v>3</v>
      </c>
      <c r="AR7" s="9">
        <v>8</v>
      </c>
      <c r="AS7" s="9">
        <v>1</v>
      </c>
      <c r="AT7" s="1">
        <f t="shared" si="5"/>
        <v>31</v>
      </c>
      <c r="AU7" s="9"/>
      <c r="AV7" s="9"/>
      <c r="AW7" s="9"/>
      <c r="AX7" s="9"/>
      <c r="AY7" s="1">
        <f t="shared" si="6"/>
        <v>31</v>
      </c>
      <c r="AZ7" s="9"/>
      <c r="BA7" s="9"/>
      <c r="BB7" s="9"/>
      <c r="BC7" s="9"/>
      <c r="BD7" s="1">
        <f t="shared" si="7"/>
        <v>31</v>
      </c>
      <c r="BE7" s="9"/>
      <c r="BF7" s="9"/>
      <c r="BG7" s="9"/>
      <c r="BH7" s="9"/>
      <c r="BI7" s="1">
        <f t="shared" si="8"/>
        <v>31</v>
      </c>
      <c r="BJ7" s="9"/>
      <c r="BK7" s="9"/>
      <c r="BL7" s="9"/>
      <c r="BM7" s="9"/>
      <c r="BN7" s="1">
        <f t="shared" si="9"/>
        <v>31</v>
      </c>
      <c r="BO7" s="9"/>
      <c r="BP7" s="9"/>
      <c r="BQ7" s="9"/>
      <c r="BR7" s="9"/>
      <c r="BS7" s="1">
        <f t="shared" si="10"/>
        <v>31</v>
      </c>
    </row>
    <row r="8" spans="1:71" x14ac:dyDescent="0.25">
      <c r="A8" s="1"/>
      <c r="B8" s="1"/>
      <c r="C8" s="1"/>
      <c r="D8" s="1"/>
      <c r="E8" s="1"/>
      <c r="F8" s="1"/>
      <c r="G8" s="1"/>
      <c r="H8" s="79"/>
      <c r="I8" s="79"/>
      <c r="J8" s="79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79">
        <f t="shared" ref="P8:AU8" si="12">SUM(P3:P7)</f>
        <v>59</v>
      </c>
      <c r="Q8" s="79">
        <f t="shared" si="12"/>
        <v>0</v>
      </c>
      <c r="R8" s="79">
        <f t="shared" si="12"/>
        <v>0</v>
      </c>
      <c r="S8" s="79">
        <f t="shared" si="12"/>
        <v>0</v>
      </c>
      <c r="T8" s="79">
        <f t="shared" si="12"/>
        <v>0</v>
      </c>
      <c r="U8" s="79">
        <f t="shared" si="12"/>
        <v>59</v>
      </c>
      <c r="V8" s="79">
        <f t="shared" si="12"/>
        <v>0</v>
      </c>
      <c r="W8" s="79">
        <f t="shared" si="12"/>
        <v>0</v>
      </c>
      <c r="X8" s="79">
        <f t="shared" si="12"/>
        <v>0</v>
      </c>
      <c r="Y8" s="79">
        <f t="shared" si="12"/>
        <v>0</v>
      </c>
      <c r="Z8" s="79">
        <f t="shared" si="12"/>
        <v>59</v>
      </c>
      <c r="AA8" s="79">
        <f t="shared" si="12"/>
        <v>0</v>
      </c>
      <c r="AB8" s="79">
        <f t="shared" si="12"/>
        <v>0</v>
      </c>
      <c r="AC8" s="79">
        <f t="shared" si="12"/>
        <v>0</v>
      </c>
      <c r="AD8" s="79">
        <f t="shared" si="12"/>
        <v>0</v>
      </c>
      <c r="AE8" s="79">
        <f t="shared" si="12"/>
        <v>59</v>
      </c>
      <c r="AF8" s="79">
        <f t="shared" si="12"/>
        <v>0</v>
      </c>
      <c r="AG8" s="79">
        <f t="shared" si="12"/>
        <v>0</v>
      </c>
      <c r="AH8" s="79">
        <f t="shared" si="12"/>
        <v>0</v>
      </c>
      <c r="AI8" s="79">
        <f t="shared" si="12"/>
        <v>0</v>
      </c>
      <c r="AJ8" s="79">
        <f t="shared" si="12"/>
        <v>59</v>
      </c>
      <c r="AK8" s="79">
        <f t="shared" si="12"/>
        <v>0</v>
      </c>
      <c r="AL8" s="79">
        <f t="shared" si="12"/>
        <v>0</v>
      </c>
      <c r="AM8" s="79">
        <f t="shared" si="12"/>
        <v>0</v>
      </c>
      <c r="AN8" s="79">
        <f t="shared" si="12"/>
        <v>0</v>
      </c>
      <c r="AO8" s="79">
        <f t="shared" si="12"/>
        <v>59</v>
      </c>
      <c r="AP8" s="79">
        <f t="shared" si="12"/>
        <v>0</v>
      </c>
      <c r="AQ8" s="79">
        <f t="shared" si="12"/>
        <v>6</v>
      </c>
      <c r="AR8" s="79">
        <f t="shared" si="12"/>
        <v>50</v>
      </c>
      <c r="AS8" s="79">
        <f t="shared" si="12"/>
        <v>5</v>
      </c>
      <c r="AT8" s="79">
        <f t="shared" si="12"/>
        <v>120</v>
      </c>
      <c r="AU8" s="79">
        <f t="shared" si="12"/>
        <v>0</v>
      </c>
      <c r="AV8" s="79">
        <f t="shared" ref="AV8:BS8" si="13">SUM(AV3:AV7)</f>
        <v>0</v>
      </c>
      <c r="AW8" s="79">
        <f t="shared" si="13"/>
        <v>0</v>
      </c>
      <c r="AX8" s="79">
        <f t="shared" si="13"/>
        <v>0</v>
      </c>
      <c r="AY8" s="79">
        <f t="shared" si="13"/>
        <v>120</v>
      </c>
      <c r="AZ8" s="79">
        <f t="shared" si="13"/>
        <v>0</v>
      </c>
      <c r="BA8" s="79">
        <f t="shared" si="13"/>
        <v>0</v>
      </c>
      <c r="BB8" s="79">
        <f t="shared" si="13"/>
        <v>0</v>
      </c>
      <c r="BC8" s="79">
        <f t="shared" si="13"/>
        <v>0</v>
      </c>
      <c r="BD8" s="79">
        <f t="shared" si="13"/>
        <v>120</v>
      </c>
      <c r="BE8" s="79">
        <f t="shared" si="13"/>
        <v>0</v>
      </c>
      <c r="BF8" s="79">
        <f t="shared" si="13"/>
        <v>0</v>
      </c>
      <c r="BG8" s="79">
        <f t="shared" si="13"/>
        <v>0</v>
      </c>
      <c r="BH8" s="79">
        <f t="shared" si="13"/>
        <v>0</v>
      </c>
      <c r="BI8" s="79">
        <f t="shared" si="13"/>
        <v>120</v>
      </c>
      <c r="BJ8" s="79">
        <f t="shared" si="13"/>
        <v>0</v>
      </c>
      <c r="BK8" s="79">
        <f t="shared" si="13"/>
        <v>0</v>
      </c>
      <c r="BL8" s="79">
        <f t="shared" si="13"/>
        <v>0</v>
      </c>
      <c r="BM8" s="79">
        <f t="shared" si="13"/>
        <v>0</v>
      </c>
      <c r="BN8" s="79">
        <f t="shared" si="13"/>
        <v>120</v>
      </c>
      <c r="BO8" s="79">
        <f t="shared" si="13"/>
        <v>0</v>
      </c>
      <c r="BP8" s="79">
        <f t="shared" si="13"/>
        <v>0</v>
      </c>
      <c r="BQ8" s="79">
        <f t="shared" si="13"/>
        <v>0</v>
      </c>
      <c r="BR8" s="79">
        <f t="shared" si="13"/>
        <v>0</v>
      </c>
      <c r="BS8" s="79">
        <f t="shared" si="13"/>
        <v>120</v>
      </c>
    </row>
    <row r="9" spans="1:71" x14ac:dyDescent="0.25">
      <c r="A9" s="1"/>
      <c r="B9" s="1" t="s">
        <v>244</v>
      </c>
      <c r="C9" s="1">
        <f>COUNT(C4:C7)</f>
        <v>4</v>
      </c>
      <c r="D9" s="1"/>
      <c r="E9" s="1">
        <f>SUM(E3:E7)</f>
        <v>136</v>
      </c>
      <c r="F9" s="1">
        <f>SUM(F3:F7)</f>
        <v>140</v>
      </c>
      <c r="G9" s="2">
        <f>$BS8/F9</f>
        <v>0.8571428571428571</v>
      </c>
      <c r="H9" s="79">
        <f>SUM(H3:H7)</f>
        <v>59</v>
      </c>
      <c r="I9" s="79">
        <f>SUM(I3:I7)</f>
        <v>59</v>
      </c>
      <c r="J9" s="79">
        <f>SUM(J3:J7)</f>
        <v>0</v>
      </c>
      <c r="K9" s="1"/>
      <c r="L9" s="1"/>
      <c r="M9" s="1"/>
      <c r="N9" s="1"/>
      <c r="O9" s="1"/>
      <c r="P9" s="2">
        <f>P8/F9</f>
        <v>0.42142857142857143</v>
      </c>
      <c r="Q9" s="1"/>
      <c r="R9" s="1">
        <f>M8+R8</f>
        <v>0</v>
      </c>
      <c r="S9" s="1">
        <f>N8+S8</f>
        <v>0</v>
      </c>
      <c r="T9" s="1">
        <f>O8+T8</f>
        <v>0</v>
      </c>
      <c r="U9" s="2">
        <f>U8/F9</f>
        <v>0.42142857142857143</v>
      </c>
      <c r="V9" s="1"/>
      <c r="W9" s="1">
        <f>R9+W8</f>
        <v>0</v>
      </c>
      <c r="X9" s="1">
        <f>S9+X8</f>
        <v>0</v>
      </c>
      <c r="Y9" s="1">
        <f>T9+Y8</f>
        <v>0</v>
      </c>
      <c r="Z9" s="2">
        <f>Z8/F9</f>
        <v>0.42142857142857143</v>
      </c>
      <c r="AA9" s="1"/>
      <c r="AB9" s="1">
        <f>W9+AB8</f>
        <v>0</v>
      </c>
      <c r="AC9" s="1">
        <f>X9+AC8</f>
        <v>0</v>
      </c>
      <c r="AD9" s="1">
        <f>Y9+AD8</f>
        <v>0</v>
      </c>
      <c r="AE9" s="2">
        <f>AE8/F9</f>
        <v>0.42142857142857143</v>
      </c>
      <c r="AF9" s="1"/>
      <c r="AG9" s="1">
        <f>AB9+AG8</f>
        <v>0</v>
      </c>
      <c r="AH9" s="1">
        <f>AC9+AH8</f>
        <v>0</v>
      </c>
      <c r="AI9" s="1">
        <f>AD9+AI8</f>
        <v>0</v>
      </c>
      <c r="AJ9" s="2">
        <f>AJ8/F9</f>
        <v>0.42142857142857143</v>
      </c>
      <c r="AK9" s="1"/>
      <c r="AL9" s="1">
        <f>AG9+AL8</f>
        <v>0</v>
      </c>
      <c r="AM9" s="1">
        <f>AH9+AM8</f>
        <v>0</v>
      </c>
      <c r="AN9" s="1">
        <f>AI9+AN8</f>
        <v>0</v>
      </c>
      <c r="AO9" s="2">
        <f>AO8/F9</f>
        <v>0.42142857142857143</v>
      </c>
      <c r="AP9" s="1"/>
      <c r="AQ9" s="1">
        <f>AL9+AQ8</f>
        <v>6</v>
      </c>
      <c r="AR9" s="1">
        <f>AM9+AR8</f>
        <v>50</v>
      </c>
      <c r="AS9" s="1">
        <f>AN9+AS8</f>
        <v>5</v>
      </c>
      <c r="AT9" s="2">
        <f>AT8/F9</f>
        <v>0.8571428571428571</v>
      </c>
      <c r="AU9" s="1"/>
      <c r="AV9" s="1">
        <f>AQ9+AV8</f>
        <v>6</v>
      </c>
      <c r="AW9" s="1">
        <f>AR9+AW8</f>
        <v>50</v>
      </c>
      <c r="AX9" s="1">
        <f>AS9+AX8</f>
        <v>5</v>
      </c>
      <c r="AY9" s="2">
        <f>AY8/F9</f>
        <v>0.8571428571428571</v>
      </c>
      <c r="AZ9" s="1"/>
      <c r="BA9" s="1">
        <f>AV9+BA8</f>
        <v>6</v>
      </c>
      <c r="BB9" s="1">
        <f>AW9+BB8</f>
        <v>50</v>
      </c>
      <c r="BC9" s="1">
        <f>AX9+BC8</f>
        <v>5</v>
      </c>
      <c r="BD9" s="2">
        <f>BD8/F9</f>
        <v>0.8571428571428571</v>
      </c>
      <c r="BE9" s="1"/>
      <c r="BF9" s="1">
        <f>BA9+BF8</f>
        <v>6</v>
      </c>
      <c r="BG9" s="1">
        <f>BB9+BG8</f>
        <v>50</v>
      </c>
      <c r="BH9" s="1">
        <f>BC9+BH8</f>
        <v>5</v>
      </c>
      <c r="BI9" s="2">
        <f>BI8/F9</f>
        <v>0.8571428571428571</v>
      </c>
      <c r="BJ9" s="1"/>
      <c r="BK9" s="1">
        <f>BF9+BK8</f>
        <v>6</v>
      </c>
      <c r="BL9" s="1">
        <f>BG9+BL8</f>
        <v>50</v>
      </c>
      <c r="BM9" s="1">
        <f>BH9+BM8</f>
        <v>5</v>
      </c>
      <c r="BN9" s="2">
        <f>BN8/F9</f>
        <v>0.8571428571428571</v>
      </c>
      <c r="BO9" s="1"/>
      <c r="BP9" s="1">
        <f>BK9+BP8</f>
        <v>6</v>
      </c>
      <c r="BQ9" s="1">
        <f>BL9+BQ8</f>
        <v>50</v>
      </c>
      <c r="BR9" s="1">
        <f>BM9+BR8</f>
        <v>5</v>
      </c>
      <c r="BS9" s="2">
        <f>BS8/F9</f>
        <v>0.8571428571428571</v>
      </c>
    </row>
    <row r="11" spans="1:71" x14ac:dyDescent="0.25">
      <c r="A11" s="20" t="s">
        <v>287</v>
      </c>
      <c r="B11" s="1"/>
      <c r="C11" s="1"/>
      <c r="D11" s="1"/>
      <c r="E11" s="29"/>
      <c r="F11" s="1"/>
      <c r="G11" s="2"/>
      <c r="H11" s="79"/>
      <c r="I11" s="79"/>
      <c r="J11" s="89"/>
      <c r="K11" s="9">
        <v>2021</v>
      </c>
      <c r="L11" s="9">
        <v>2021</v>
      </c>
      <c r="M11" s="9"/>
      <c r="N11" s="9"/>
      <c r="O11" s="9" t="s">
        <v>411</v>
      </c>
      <c r="P11" s="79">
        <f>SUM(M11:O11)+H11</f>
        <v>0</v>
      </c>
      <c r="Q11" s="9"/>
      <c r="R11" s="9"/>
      <c r="S11" s="9"/>
      <c r="T11" s="9"/>
      <c r="U11" s="1">
        <f t="shared" ref="U11:U22" si="14">SUM(P11:T11)</f>
        <v>0</v>
      </c>
      <c r="V11" s="9"/>
      <c r="W11" s="9"/>
      <c r="X11" s="9"/>
      <c r="Y11" s="9"/>
      <c r="Z11" s="1">
        <f t="shared" ref="Z11:Z22" si="15">SUM(U11:Y11)</f>
        <v>0</v>
      </c>
      <c r="AA11" s="9"/>
      <c r="AB11" s="9"/>
      <c r="AC11" s="9"/>
      <c r="AD11" s="9"/>
      <c r="AE11" s="1">
        <f t="shared" ref="AE11:AE22" si="16">SUM(Z11:AD11)</f>
        <v>0</v>
      </c>
      <c r="AF11" s="9"/>
      <c r="AG11" s="9"/>
      <c r="AH11" s="9"/>
      <c r="AI11" s="9"/>
      <c r="AJ11" s="1">
        <f t="shared" ref="AJ11:AJ22" si="17">SUM(AE11:AI11)</f>
        <v>0</v>
      </c>
      <c r="AK11" s="9"/>
      <c r="AL11" s="9"/>
      <c r="AM11" s="9"/>
      <c r="AN11" s="9"/>
      <c r="AO11" s="1">
        <f t="shared" ref="AO11:AO22" si="18">SUM(AJ11:AN11)</f>
        <v>0</v>
      </c>
      <c r="AP11" s="9"/>
      <c r="AQ11" s="9"/>
      <c r="AR11" s="9"/>
      <c r="AS11" s="9"/>
      <c r="AT11" s="1">
        <f t="shared" ref="AT11:AT22" si="19">SUM(AO11:AS11)</f>
        <v>0</v>
      </c>
      <c r="AU11" s="9"/>
      <c r="AV11" s="9"/>
      <c r="AW11" s="9"/>
      <c r="AX11" s="9"/>
      <c r="AY11" s="1">
        <f t="shared" ref="AY11:AY22" si="20">SUM(AT11:AX11)</f>
        <v>0</v>
      </c>
      <c r="AZ11" s="9"/>
      <c r="BA11" s="9"/>
      <c r="BB11" s="9"/>
      <c r="BC11" s="9"/>
      <c r="BD11" s="1">
        <f t="shared" ref="BD11:BD22" si="21">SUM(AY11:BC11)</f>
        <v>0</v>
      </c>
      <c r="BE11" s="9"/>
      <c r="BF11" s="9"/>
      <c r="BG11" s="9"/>
      <c r="BH11" s="9"/>
      <c r="BI11" s="1">
        <f t="shared" ref="BI11:BI22" si="22">SUM(BD11:BH11)</f>
        <v>0</v>
      </c>
      <c r="BJ11" s="9"/>
      <c r="BK11" s="9"/>
      <c r="BL11" s="9"/>
      <c r="BM11" s="9"/>
      <c r="BN11" s="1">
        <f t="shared" ref="BN11:BN22" si="23">SUM(BI11:BM11)</f>
        <v>0</v>
      </c>
      <c r="BO11" s="9"/>
      <c r="BP11" s="9"/>
      <c r="BQ11" s="9"/>
      <c r="BR11" s="9"/>
      <c r="BS11" s="1">
        <f t="shared" ref="BS11:BS22" si="24">SUM(BN11:BR11)</f>
        <v>0</v>
      </c>
    </row>
    <row r="12" spans="1:71" s="218" customFormat="1" x14ac:dyDescent="0.25">
      <c r="A12" s="214"/>
      <c r="B12" s="248" t="s">
        <v>123</v>
      </c>
      <c r="C12" s="262">
        <v>5</v>
      </c>
      <c r="D12" s="262">
        <v>6386</v>
      </c>
      <c r="E12" s="262">
        <v>29</v>
      </c>
      <c r="F12" s="214">
        <f>IF(B12="MAL",E12,IF(E12&gt;=11,E12+variables!$B$1,11))</f>
        <v>30</v>
      </c>
      <c r="G12" s="215">
        <f t="shared" ref="G12:G22" si="25">$BS12/F12</f>
        <v>1.1666666666666667</v>
      </c>
      <c r="H12" s="216">
        <v>14</v>
      </c>
      <c r="I12" s="216">
        <f t="shared" ref="I12:I22" si="26">+H12+J12</f>
        <v>15</v>
      </c>
      <c r="J12" s="260">
        <v>1</v>
      </c>
      <c r="K12" s="217">
        <v>2021</v>
      </c>
      <c r="L12" s="217">
        <v>2021</v>
      </c>
      <c r="M12" s="217"/>
      <c r="N12" s="217"/>
      <c r="O12" s="217"/>
      <c r="P12" s="216">
        <f t="shared" ref="P12:P22" si="27">SUM(M12:O12)+H12</f>
        <v>14</v>
      </c>
      <c r="Q12" s="217"/>
      <c r="R12" s="217"/>
      <c r="S12" s="217"/>
      <c r="T12" s="217"/>
      <c r="U12" s="214">
        <f t="shared" si="14"/>
        <v>14</v>
      </c>
      <c r="V12" s="217"/>
      <c r="W12" s="217"/>
      <c r="X12" s="217"/>
      <c r="Y12" s="217"/>
      <c r="Z12" s="214">
        <f t="shared" si="15"/>
        <v>14</v>
      </c>
      <c r="AA12" s="217"/>
      <c r="AB12" s="217"/>
      <c r="AC12" s="217">
        <v>7</v>
      </c>
      <c r="AD12" s="217"/>
      <c r="AE12" s="214">
        <f t="shared" si="16"/>
        <v>21</v>
      </c>
      <c r="AF12" s="217"/>
      <c r="AG12" s="217">
        <v>5</v>
      </c>
      <c r="AH12" s="217">
        <v>6</v>
      </c>
      <c r="AI12" s="217">
        <v>2</v>
      </c>
      <c r="AJ12" s="214">
        <f t="shared" si="17"/>
        <v>34</v>
      </c>
      <c r="AK12" s="217"/>
      <c r="AL12" s="217"/>
      <c r="AM12" s="217"/>
      <c r="AN12" s="217"/>
      <c r="AO12" s="214">
        <f t="shared" si="18"/>
        <v>34</v>
      </c>
      <c r="AP12" s="217"/>
      <c r="AQ12" s="217"/>
      <c r="AR12" s="217"/>
      <c r="AS12" s="217"/>
      <c r="AT12" s="214">
        <f t="shared" si="19"/>
        <v>34</v>
      </c>
      <c r="AU12" s="217"/>
      <c r="AV12" s="217">
        <v>1</v>
      </c>
      <c r="AW12" s="217"/>
      <c r="AX12" s="217"/>
      <c r="AY12" s="214">
        <f t="shared" si="20"/>
        <v>35</v>
      </c>
      <c r="AZ12" s="217"/>
      <c r="BA12" s="217"/>
      <c r="BB12" s="217"/>
      <c r="BC12" s="217"/>
      <c r="BD12" s="214">
        <f t="shared" si="21"/>
        <v>35</v>
      </c>
      <c r="BE12" s="217"/>
      <c r="BF12" s="217"/>
      <c r="BG12" s="217"/>
      <c r="BH12" s="217"/>
      <c r="BI12" s="214">
        <f t="shared" si="22"/>
        <v>35</v>
      </c>
      <c r="BJ12" s="217"/>
      <c r="BK12" s="217"/>
      <c r="BL12" s="217"/>
      <c r="BM12" s="217"/>
      <c r="BN12" s="214">
        <f t="shared" si="23"/>
        <v>35</v>
      </c>
      <c r="BO12" s="217"/>
      <c r="BP12" s="217"/>
      <c r="BQ12" s="217"/>
      <c r="BR12" s="217"/>
      <c r="BS12" s="214">
        <f t="shared" si="24"/>
        <v>35</v>
      </c>
    </row>
    <row r="13" spans="1:71" s="170" customFormat="1" x14ac:dyDescent="0.25">
      <c r="A13" s="161"/>
      <c r="B13" s="191" t="s">
        <v>309</v>
      </c>
      <c r="C13" s="203">
        <v>11</v>
      </c>
      <c r="D13" s="203">
        <v>8905</v>
      </c>
      <c r="E13" s="203">
        <v>29</v>
      </c>
      <c r="F13" s="161">
        <f>IF(B13="MAL",E13,IF(E13&gt;=11,E13+variables!$B$1,11))</f>
        <v>30</v>
      </c>
      <c r="G13" s="171">
        <f t="shared" si="25"/>
        <v>0.6</v>
      </c>
      <c r="H13" s="169">
        <v>18</v>
      </c>
      <c r="I13" s="169">
        <f t="shared" si="26"/>
        <v>18</v>
      </c>
      <c r="J13" s="166"/>
      <c r="K13" s="168">
        <v>2021</v>
      </c>
      <c r="L13" s="168">
        <v>2021</v>
      </c>
      <c r="M13" s="168"/>
      <c r="N13" s="168"/>
      <c r="O13" s="168"/>
      <c r="P13" s="169">
        <f t="shared" si="27"/>
        <v>18</v>
      </c>
      <c r="Q13" s="168"/>
      <c r="R13" s="168"/>
      <c r="S13" s="168"/>
      <c r="T13" s="168"/>
      <c r="U13" s="161">
        <f t="shared" si="14"/>
        <v>18</v>
      </c>
      <c r="V13" s="168"/>
      <c r="W13" s="168"/>
      <c r="X13" s="168"/>
      <c r="Y13" s="168"/>
      <c r="Z13" s="161">
        <f t="shared" si="15"/>
        <v>18</v>
      </c>
      <c r="AA13" s="168"/>
      <c r="AB13" s="168"/>
      <c r="AC13" s="168"/>
      <c r="AD13" s="168"/>
      <c r="AE13" s="161">
        <f t="shared" si="16"/>
        <v>18</v>
      </c>
      <c r="AF13" s="168"/>
      <c r="AG13" s="168"/>
      <c r="AH13" s="168"/>
      <c r="AI13" s="168"/>
      <c r="AJ13" s="161">
        <f t="shared" si="17"/>
        <v>18</v>
      </c>
      <c r="AK13" s="168"/>
      <c r="AL13" s="168"/>
      <c r="AM13" s="168"/>
      <c r="AN13" s="168"/>
      <c r="AO13" s="161">
        <f t="shared" si="18"/>
        <v>18</v>
      </c>
      <c r="AP13" s="168"/>
      <c r="AQ13" s="168"/>
      <c r="AR13" s="168"/>
      <c r="AS13" s="168"/>
      <c r="AT13" s="161">
        <f t="shared" si="19"/>
        <v>18</v>
      </c>
      <c r="AU13" s="168"/>
      <c r="AV13" s="168"/>
      <c r="AW13" s="168"/>
      <c r="AX13" s="168"/>
      <c r="AY13" s="161">
        <f t="shared" si="20"/>
        <v>18</v>
      </c>
      <c r="AZ13" s="168"/>
      <c r="BA13" s="168"/>
      <c r="BB13" s="168"/>
      <c r="BC13" s="168"/>
      <c r="BD13" s="161">
        <f t="shared" si="21"/>
        <v>18</v>
      </c>
      <c r="BE13" s="168"/>
      <c r="BF13" s="168"/>
      <c r="BG13" s="168"/>
      <c r="BH13" s="168"/>
      <c r="BI13" s="161">
        <f t="shared" si="22"/>
        <v>18</v>
      </c>
      <c r="BJ13" s="168"/>
      <c r="BK13" s="168"/>
      <c r="BL13" s="168"/>
      <c r="BM13" s="168"/>
      <c r="BN13" s="161">
        <f t="shared" si="23"/>
        <v>18</v>
      </c>
      <c r="BO13" s="168"/>
      <c r="BP13" s="168"/>
      <c r="BQ13" s="168"/>
      <c r="BR13" s="168"/>
      <c r="BS13" s="161">
        <f t="shared" si="24"/>
        <v>18</v>
      </c>
    </row>
    <row r="14" spans="1:71" x14ac:dyDescent="0.25">
      <c r="A14" s="1"/>
      <c r="B14" s="28" t="s">
        <v>257</v>
      </c>
      <c r="C14" s="29">
        <v>13</v>
      </c>
      <c r="D14" s="29">
        <v>8577</v>
      </c>
      <c r="E14" s="29">
        <v>56</v>
      </c>
      <c r="F14" s="1">
        <f>IF(B14="MAL",E14,IF(E14&gt;=11,E14+variables!$B$1,11))</f>
        <v>57</v>
      </c>
      <c r="G14" s="2">
        <f t="shared" si="25"/>
        <v>0.82456140350877194</v>
      </c>
      <c r="H14" s="79">
        <v>27</v>
      </c>
      <c r="I14" s="79">
        <f t="shared" si="26"/>
        <v>27</v>
      </c>
      <c r="J14" s="89"/>
      <c r="K14" s="9">
        <v>2021</v>
      </c>
      <c r="L14" s="9">
        <v>2021</v>
      </c>
      <c r="M14" s="9"/>
      <c r="N14" s="9"/>
      <c r="O14" s="9"/>
      <c r="P14" s="79">
        <f t="shared" si="27"/>
        <v>27</v>
      </c>
      <c r="Q14" s="9"/>
      <c r="R14" s="9"/>
      <c r="S14" s="9"/>
      <c r="T14" s="9"/>
      <c r="U14" s="1">
        <f t="shared" si="14"/>
        <v>27</v>
      </c>
      <c r="V14" s="9"/>
      <c r="W14" s="9"/>
      <c r="X14" s="9"/>
      <c r="Y14" s="9"/>
      <c r="Z14" s="1">
        <f t="shared" si="15"/>
        <v>27</v>
      </c>
      <c r="AA14" s="9"/>
      <c r="AB14" s="9"/>
      <c r="AC14" s="9"/>
      <c r="AD14" s="9"/>
      <c r="AE14" s="1">
        <f t="shared" si="16"/>
        <v>27</v>
      </c>
      <c r="AF14" s="9"/>
      <c r="AG14" s="9"/>
      <c r="AH14" s="9"/>
      <c r="AI14" s="9"/>
      <c r="AJ14" s="1">
        <f t="shared" si="17"/>
        <v>27</v>
      </c>
      <c r="AK14" s="9"/>
      <c r="AL14" s="9">
        <v>1</v>
      </c>
      <c r="AM14" s="9">
        <v>12</v>
      </c>
      <c r="AN14" s="9"/>
      <c r="AO14" s="1">
        <f t="shared" si="18"/>
        <v>40</v>
      </c>
      <c r="AP14" s="9"/>
      <c r="AQ14" s="9"/>
      <c r="AR14" s="9"/>
      <c r="AS14" s="9"/>
      <c r="AT14" s="1">
        <f t="shared" si="19"/>
        <v>40</v>
      </c>
      <c r="AU14" s="9"/>
      <c r="AV14" s="9">
        <v>4</v>
      </c>
      <c r="AW14" s="9">
        <v>3</v>
      </c>
      <c r="AX14" s="9"/>
      <c r="AY14" s="1">
        <f t="shared" si="20"/>
        <v>47</v>
      </c>
      <c r="AZ14" s="9"/>
      <c r="BA14" s="9"/>
      <c r="BB14" s="9"/>
      <c r="BC14" s="9"/>
      <c r="BD14" s="1">
        <f t="shared" si="21"/>
        <v>47</v>
      </c>
      <c r="BE14" s="9"/>
      <c r="BF14" s="9"/>
      <c r="BG14" s="9"/>
      <c r="BH14" s="9"/>
      <c r="BI14" s="1">
        <f t="shared" si="22"/>
        <v>47</v>
      </c>
      <c r="BJ14" s="9"/>
      <c r="BK14" s="9"/>
      <c r="BL14" s="9"/>
      <c r="BM14" s="9"/>
      <c r="BN14" s="1">
        <f t="shared" si="23"/>
        <v>47</v>
      </c>
      <c r="BO14" s="9"/>
      <c r="BP14" s="9"/>
      <c r="BQ14" s="9"/>
      <c r="BR14" s="9"/>
      <c r="BS14" s="1">
        <f t="shared" si="24"/>
        <v>47</v>
      </c>
    </row>
    <row r="15" spans="1:71" x14ac:dyDescent="0.25">
      <c r="A15" s="1"/>
      <c r="B15" s="28" t="s">
        <v>173</v>
      </c>
      <c r="C15" s="29">
        <v>24</v>
      </c>
      <c r="D15" s="29">
        <v>4692</v>
      </c>
      <c r="E15" s="29">
        <v>18</v>
      </c>
      <c r="F15" s="1">
        <f>IF(B15="MAL",E15,IF(E15&gt;=11,E15+variables!$B$1,11))</f>
        <v>19</v>
      </c>
      <c r="G15" s="2">
        <f>$BS15/F15</f>
        <v>0.89473684210526316</v>
      </c>
      <c r="H15" s="79">
        <v>12</v>
      </c>
      <c r="I15" s="79">
        <f t="shared" si="26"/>
        <v>12</v>
      </c>
      <c r="J15" s="89"/>
      <c r="K15" s="9">
        <v>2021</v>
      </c>
      <c r="L15" s="9">
        <v>2021</v>
      </c>
      <c r="M15" s="9"/>
      <c r="N15" s="9"/>
      <c r="O15" s="9"/>
      <c r="P15" s="79">
        <f t="shared" si="27"/>
        <v>12</v>
      </c>
      <c r="Q15" s="9"/>
      <c r="R15" s="9"/>
      <c r="S15" s="9"/>
      <c r="T15" s="9"/>
      <c r="U15" s="1">
        <f t="shared" si="14"/>
        <v>12</v>
      </c>
      <c r="V15" s="9"/>
      <c r="W15" s="9"/>
      <c r="X15" s="9"/>
      <c r="Y15" s="9"/>
      <c r="Z15" s="1">
        <f t="shared" si="15"/>
        <v>12</v>
      </c>
      <c r="AA15" s="9"/>
      <c r="AB15" s="9"/>
      <c r="AC15" s="9"/>
      <c r="AD15" s="9"/>
      <c r="AE15" s="1">
        <f t="shared" si="16"/>
        <v>12</v>
      </c>
      <c r="AF15" s="9"/>
      <c r="AG15" s="9"/>
      <c r="AH15" s="9"/>
      <c r="AI15" s="9"/>
      <c r="AJ15" s="1">
        <f t="shared" si="17"/>
        <v>12</v>
      </c>
      <c r="AK15" s="9"/>
      <c r="AL15" s="9"/>
      <c r="AM15" s="9"/>
      <c r="AN15" s="9"/>
      <c r="AO15" s="1">
        <f t="shared" si="18"/>
        <v>12</v>
      </c>
      <c r="AP15" s="9"/>
      <c r="AQ15" s="9"/>
      <c r="AR15" s="9">
        <v>5</v>
      </c>
      <c r="AS15" s="9"/>
      <c r="AT15" s="1">
        <f t="shared" si="19"/>
        <v>17</v>
      </c>
      <c r="AU15" s="9"/>
      <c r="AV15" s="9"/>
      <c r="AW15" s="9"/>
      <c r="AX15" s="9"/>
      <c r="AY15" s="1">
        <f t="shared" si="20"/>
        <v>17</v>
      </c>
      <c r="AZ15" s="9"/>
      <c r="BA15" s="9"/>
      <c r="BB15" s="9"/>
      <c r="BC15" s="9"/>
      <c r="BD15" s="1">
        <f t="shared" si="21"/>
        <v>17</v>
      </c>
      <c r="BE15" s="9"/>
      <c r="BF15" s="9"/>
      <c r="BG15" s="9"/>
      <c r="BH15" s="9"/>
      <c r="BI15" s="1">
        <f t="shared" si="22"/>
        <v>17</v>
      </c>
      <c r="BJ15" s="9"/>
      <c r="BK15" s="9"/>
      <c r="BL15" s="9"/>
      <c r="BM15" s="9"/>
      <c r="BN15" s="1">
        <f t="shared" si="23"/>
        <v>17</v>
      </c>
      <c r="BO15" s="9"/>
      <c r="BP15" s="9"/>
      <c r="BQ15" s="9"/>
      <c r="BR15" s="9"/>
      <c r="BS15" s="1">
        <f>SUM(BN15:BR15)</f>
        <v>17</v>
      </c>
    </row>
    <row r="16" spans="1:71" x14ac:dyDescent="0.25">
      <c r="A16" s="1"/>
      <c r="B16" s="28" t="s">
        <v>349</v>
      </c>
      <c r="C16" s="29">
        <v>36</v>
      </c>
      <c r="D16" s="29">
        <v>6873</v>
      </c>
      <c r="E16" s="29">
        <v>24</v>
      </c>
      <c r="F16" s="1">
        <f>IF(B16="MAL",E16,IF(E16&gt;=11,E16+variables!$B$1,11))</f>
        <v>25</v>
      </c>
      <c r="G16" s="2">
        <f>$BS16/F16</f>
        <v>1</v>
      </c>
      <c r="H16" s="79">
        <v>21</v>
      </c>
      <c r="I16" s="79">
        <f t="shared" si="26"/>
        <v>21</v>
      </c>
      <c r="J16" s="89"/>
      <c r="K16" s="9">
        <v>2021</v>
      </c>
      <c r="L16" s="9">
        <v>2021</v>
      </c>
      <c r="M16" s="9"/>
      <c r="N16" s="9"/>
      <c r="O16" s="9"/>
      <c r="P16" s="79">
        <f t="shared" si="27"/>
        <v>21</v>
      </c>
      <c r="Q16" s="9"/>
      <c r="R16" s="9"/>
      <c r="S16" s="9"/>
      <c r="T16" s="9"/>
      <c r="U16" s="1">
        <f t="shared" si="14"/>
        <v>21</v>
      </c>
      <c r="V16" s="9"/>
      <c r="W16" s="9">
        <v>1</v>
      </c>
      <c r="X16" s="9">
        <v>3</v>
      </c>
      <c r="Y16" s="9"/>
      <c r="Z16" s="1">
        <f t="shared" si="15"/>
        <v>25</v>
      </c>
      <c r="AA16" s="9"/>
      <c r="AB16" s="9"/>
      <c r="AC16" s="9"/>
      <c r="AD16" s="9"/>
      <c r="AE16" s="1">
        <f t="shared" si="16"/>
        <v>25</v>
      </c>
      <c r="AF16" s="9"/>
      <c r="AG16" s="9"/>
      <c r="AH16" s="9"/>
      <c r="AI16" s="9"/>
      <c r="AJ16" s="1">
        <f t="shared" si="17"/>
        <v>25</v>
      </c>
      <c r="AK16" s="9"/>
      <c r="AL16" s="9"/>
      <c r="AM16" s="9"/>
      <c r="AN16" s="9"/>
      <c r="AO16" s="1">
        <f t="shared" si="18"/>
        <v>25</v>
      </c>
      <c r="AP16" s="9"/>
      <c r="AQ16" s="9"/>
      <c r="AR16" s="9"/>
      <c r="AS16" s="9"/>
      <c r="AT16" s="1">
        <f t="shared" si="19"/>
        <v>25</v>
      </c>
      <c r="AU16" s="9"/>
      <c r="AV16" s="9"/>
      <c r="AW16" s="9"/>
      <c r="AX16" s="9"/>
      <c r="AY16" s="1">
        <f t="shared" si="20"/>
        <v>25</v>
      </c>
      <c r="AZ16" s="9"/>
      <c r="BA16" s="9"/>
      <c r="BB16" s="9"/>
      <c r="BC16" s="9"/>
      <c r="BD16" s="1">
        <f t="shared" si="21"/>
        <v>25</v>
      </c>
      <c r="BE16" s="9"/>
      <c r="BF16" s="9"/>
      <c r="BG16" s="9"/>
      <c r="BH16" s="9"/>
      <c r="BI16" s="1">
        <f t="shared" si="22"/>
        <v>25</v>
      </c>
      <c r="BJ16" s="9"/>
      <c r="BK16" s="9"/>
      <c r="BL16" s="9"/>
      <c r="BM16" s="9"/>
      <c r="BN16" s="1">
        <f t="shared" si="23"/>
        <v>25</v>
      </c>
      <c r="BO16" s="9"/>
      <c r="BP16" s="9"/>
      <c r="BQ16" s="9"/>
      <c r="BR16" s="9"/>
      <c r="BS16" s="1">
        <f>SUM(BN16:BR16)</f>
        <v>25</v>
      </c>
    </row>
    <row r="17" spans="1:71" s="231" customFormat="1" x14ac:dyDescent="0.25">
      <c r="A17" s="223" t="s">
        <v>418</v>
      </c>
      <c r="B17" s="230" t="s">
        <v>264</v>
      </c>
      <c r="C17" s="254">
        <v>37</v>
      </c>
      <c r="D17" s="254">
        <v>1837</v>
      </c>
      <c r="E17" s="254">
        <v>29</v>
      </c>
      <c r="F17" s="223">
        <f>IF(B17="MAL",E17,IF(E17&gt;=11,E17+variables!$B$1,11))</f>
        <v>30</v>
      </c>
      <c r="G17" s="224">
        <f t="shared" si="25"/>
        <v>0.5</v>
      </c>
      <c r="H17" s="225">
        <v>15</v>
      </c>
      <c r="I17" s="225">
        <f t="shared" si="26"/>
        <v>15</v>
      </c>
      <c r="J17" s="227"/>
      <c r="K17" s="228">
        <v>2021</v>
      </c>
      <c r="L17" s="228">
        <v>2020</v>
      </c>
      <c r="M17" s="228"/>
      <c r="N17" s="228"/>
      <c r="O17" s="228"/>
      <c r="P17" s="225">
        <f t="shared" si="27"/>
        <v>15</v>
      </c>
      <c r="Q17" s="228"/>
      <c r="R17" s="228"/>
      <c r="S17" s="228"/>
      <c r="T17" s="228"/>
      <c r="U17" s="223">
        <f t="shared" si="14"/>
        <v>15</v>
      </c>
      <c r="V17" s="228"/>
      <c r="W17" s="228"/>
      <c r="X17" s="228"/>
      <c r="Y17" s="228"/>
      <c r="Z17" s="223">
        <f t="shared" si="15"/>
        <v>15</v>
      </c>
      <c r="AA17" s="228"/>
      <c r="AB17" s="228"/>
      <c r="AC17" s="228"/>
      <c r="AD17" s="228"/>
      <c r="AE17" s="223">
        <f t="shared" si="16"/>
        <v>15</v>
      </c>
      <c r="AF17" s="228"/>
      <c r="AG17" s="228"/>
      <c r="AH17" s="228"/>
      <c r="AI17" s="228"/>
      <c r="AJ17" s="223">
        <f t="shared" si="17"/>
        <v>15</v>
      </c>
      <c r="AK17" s="228"/>
      <c r="AL17" s="228"/>
      <c r="AM17" s="228"/>
      <c r="AN17" s="228"/>
      <c r="AO17" s="223">
        <f t="shared" si="18"/>
        <v>15</v>
      </c>
      <c r="AP17" s="228"/>
      <c r="AQ17" s="228"/>
      <c r="AR17" s="228"/>
      <c r="AS17" s="228"/>
      <c r="AT17" s="223">
        <f t="shared" si="19"/>
        <v>15</v>
      </c>
      <c r="AU17" s="228"/>
      <c r="AV17" s="228"/>
      <c r="AW17" s="228"/>
      <c r="AX17" s="228"/>
      <c r="AY17" s="223">
        <f t="shared" si="20"/>
        <v>15</v>
      </c>
      <c r="AZ17" s="228"/>
      <c r="BA17" s="228"/>
      <c r="BB17" s="228"/>
      <c r="BC17" s="228"/>
      <c r="BD17" s="223">
        <f t="shared" si="21"/>
        <v>15</v>
      </c>
      <c r="BE17" s="228"/>
      <c r="BF17" s="228"/>
      <c r="BG17" s="228"/>
      <c r="BH17" s="228"/>
      <c r="BI17" s="223">
        <f t="shared" si="22"/>
        <v>15</v>
      </c>
      <c r="BJ17" s="228"/>
      <c r="BK17" s="228"/>
      <c r="BL17" s="228"/>
      <c r="BM17" s="228"/>
      <c r="BN17" s="223">
        <f t="shared" si="23"/>
        <v>15</v>
      </c>
      <c r="BO17" s="228"/>
      <c r="BP17" s="228"/>
      <c r="BQ17" s="228"/>
      <c r="BR17" s="228"/>
      <c r="BS17" s="223">
        <f t="shared" si="24"/>
        <v>15</v>
      </c>
    </row>
    <row r="18" spans="1:71" x14ac:dyDescent="0.25">
      <c r="A18" s="1"/>
      <c r="B18" s="28" t="s">
        <v>256</v>
      </c>
      <c r="C18" s="29">
        <v>55</v>
      </c>
      <c r="D18" s="29">
        <v>4676</v>
      </c>
      <c r="E18" s="29">
        <v>95</v>
      </c>
      <c r="F18" s="1">
        <f>IF(B18="MAL",E18,IF(E18&gt;=11,E18+variables!$B$1,11))</f>
        <v>96</v>
      </c>
      <c r="G18" s="2">
        <f t="shared" si="25"/>
        <v>0.8125</v>
      </c>
      <c r="H18" s="79">
        <v>64</v>
      </c>
      <c r="I18" s="79">
        <f t="shared" si="26"/>
        <v>64</v>
      </c>
      <c r="J18" s="89"/>
      <c r="K18" s="9">
        <v>2021</v>
      </c>
      <c r="L18" s="9">
        <v>2021</v>
      </c>
      <c r="M18" s="9"/>
      <c r="N18" s="9"/>
      <c r="O18" s="9"/>
      <c r="P18" s="79">
        <f t="shared" si="27"/>
        <v>64</v>
      </c>
      <c r="Q18" s="9"/>
      <c r="R18" s="9"/>
      <c r="S18" s="9"/>
      <c r="T18" s="9"/>
      <c r="U18" s="1">
        <f t="shared" si="14"/>
        <v>64</v>
      </c>
      <c r="V18" s="9"/>
      <c r="W18" s="9"/>
      <c r="X18" s="9"/>
      <c r="Y18" s="9"/>
      <c r="Z18" s="1">
        <f t="shared" si="15"/>
        <v>64</v>
      </c>
      <c r="AA18" s="9"/>
      <c r="AB18" s="9"/>
      <c r="AC18" s="9"/>
      <c r="AD18" s="9"/>
      <c r="AE18" s="1">
        <f t="shared" si="16"/>
        <v>64</v>
      </c>
      <c r="AF18" s="9"/>
      <c r="AG18" s="9">
        <v>1</v>
      </c>
      <c r="AH18" s="9">
        <v>5</v>
      </c>
      <c r="AI18" s="9">
        <v>1</v>
      </c>
      <c r="AJ18" s="1">
        <f t="shared" si="17"/>
        <v>71</v>
      </c>
      <c r="AK18" s="9"/>
      <c r="AL18" s="9"/>
      <c r="AM18" s="9"/>
      <c r="AN18" s="9"/>
      <c r="AO18" s="1">
        <f t="shared" si="18"/>
        <v>71</v>
      </c>
      <c r="AP18" s="9"/>
      <c r="AQ18" s="9">
        <v>1</v>
      </c>
      <c r="AR18" s="9">
        <v>2</v>
      </c>
      <c r="AS18" s="9"/>
      <c r="AT18" s="1">
        <f t="shared" si="19"/>
        <v>74</v>
      </c>
      <c r="AU18" s="9"/>
      <c r="AV18" s="9"/>
      <c r="AW18" s="9">
        <v>4</v>
      </c>
      <c r="AX18" s="9"/>
      <c r="AY18" s="1">
        <f t="shared" si="20"/>
        <v>78</v>
      </c>
      <c r="AZ18" s="9"/>
      <c r="BA18" s="9"/>
      <c r="BB18" s="9"/>
      <c r="BC18" s="9"/>
      <c r="BD18" s="1">
        <f t="shared" si="21"/>
        <v>78</v>
      </c>
      <c r="BE18" s="9"/>
      <c r="BF18" s="9"/>
      <c r="BG18" s="9"/>
      <c r="BH18" s="9"/>
      <c r="BI18" s="1">
        <f t="shared" si="22"/>
        <v>78</v>
      </c>
      <c r="BJ18" s="9"/>
      <c r="BK18" s="9"/>
      <c r="BL18" s="9"/>
      <c r="BM18" s="9"/>
      <c r="BN18" s="1">
        <f t="shared" si="23"/>
        <v>78</v>
      </c>
      <c r="BO18" s="9"/>
      <c r="BP18" s="9"/>
      <c r="BQ18" s="9"/>
      <c r="BR18" s="9"/>
      <c r="BS18" s="1">
        <f t="shared" si="24"/>
        <v>78</v>
      </c>
    </row>
    <row r="19" spans="1:71" s="170" customFormat="1" x14ac:dyDescent="0.25">
      <c r="A19" s="161"/>
      <c r="B19" s="191" t="s">
        <v>157</v>
      </c>
      <c r="C19" s="203">
        <v>60</v>
      </c>
      <c r="D19" s="203">
        <v>8560</v>
      </c>
      <c r="E19" s="203">
        <v>14</v>
      </c>
      <c r="F19" s="161">
        <f>IF(B19="MAL",E19,IF(E19&gt;=11,E19+variables!$B$1,11))</f>
        <v>15</v>
      </c>
      <c r="G19" s="171">
        <f t="shared" si="25"/>
        <v>0.33333333333333331</v>
      </c>
      <c r="H19" s="169">
        <v>5</v>
      </c>
      <c r="I19" s="169">
        <f t="shared" si="26"/>
        <v>5</v>
      </c>
      <c r="J19" s="166"/>
      <c r="K19" s="168">
        <v>2021</v>
      </c>
      <c r="L19" s="168">
        <v>2021</v>
      </c>
      <c r="M19" s="168"/>
      <c r="N19" s="168"/>
      <c r="O19" s="168"/>
      <c r="P19" s="169">
        <f t="shared" si="27"/>
        <v>5</v>
      </c>
      <c r="Q19" s="168"/>
      <c r="R19" s="168"/>
      <c r="S19" s="168"/>
      <c r="T19" s="168"/>
      <c r="U19" s="161">
        <f t="shared" si="14"/>
        <v>5</v>
      </c>
      <c r="V19" s="168"/>
      <c r="W19" s="168"/>
      <c r="X19" s="168"/>
      <c r="Y19" s="168"/>
      <c r="Z19" s="161">
        <f t="shared" si="15"/>
        <v>5</v>
      </c>
      <c r="AA19" s="168"/>
      <c r="AB19" s="168"/>
      <c r="AC19" s="168"/>
      <c r="AD19" s="168"/>
      <c r="AE19" s="161">
        <f t="shared" si="16"/>
        <v>5</v>
      </c>
      <c r="AF19" s="168"/>
      <c r="AG19" s="168"/>
      <c r="AH19" s="168"/>
      <c r="AI19" s="168"/>
      <c r="AJ19" s="161">
        <f t="shared" si="17"/>
        <v>5</v>
      </c>
      <c r="AK19" s="168"/>
      <c r="AL19" s="168"/>
      <c r="AM19" s="168"/>
      <c r="AN19" s="168"/>
      <c r="AO19" s="161">
        <f t="shared" si="18"/>
        <v>5</v>
      </c>
      <c r="AP19" s="168"/>
      <c r="AQ19" s="168" t="s">
        <v>126</v>
      </c>
      <c r="AR19" s="168"/>
      <c r="AS19" s="168"/>
      <c r="AT19" s="161">
        <f t="shared" si="19"/>
        <v>5</v>
      </c>
      <c r="AU19" s="168"/>
      <c r="AV19" s="168"/>
      <c r="AW19" s="168"/>
      <c r="AX19" s="168"/>
      <c r="AY19" s="161">
        <f t="shared" si="20"/>
        <v>5</v>
      </c>
      <c r="AZ19" s="168"/>
      <c r="BA19" s="168"/>
      <c r="BB19" s="168"/>
      <c r="BC19" s="168"/>
      <c r="BD19" s="161">
        <f t="shared" si="21"/>
        <v>5</v>
      </c>
      <c r="BE19" s="168"/>
      <c r="BF19" s="168"/>
      <c r="BG19" s="168"/>
      <c r="BH19" s="168"/>
      <c r="BI19" s="161">
        <f t="shared" si="22"/>
        <v>5</v>
      </c>
      <c r="BJ19" s="168"/>
      <c r="BK19" s="168"/>
      <c r="BL19" s="168"/>
      <c r="BM19" s="168"/>
      <c r="BN19" s="161">
        <f t="shared" si="23"/>
        <v>5</v>
      </c>
      <c r="BO19" s="168"/>
      <c r="BP19" s="168"/>
      <c r="BQ19" s="168"/>
      <c r="BR19" s="168"/>
      <c r="BS19" s="161">
        <f t="shared" si="24"/>
        <v>5</v>
      </c>
    </row>
    <row r="20" spans="1:71" s="170" customFormat="1" x14ac:dyDescent="0.25">
      <c r="A20" s="161"/>
      <c r="B20" s="191" t="s">
        <v>402</v>
      </c>
      <c r="C20" s="203">
        <v>69</v>
      </c>
      <c r="D20" s="203"/>
      <c r="E20" s="203">
        <v>17</v>
      </c>
      <c r="F20" s="161">
        <f>IF(B20="MAL",E20,IF(E20&gt;=11,E20+variables!$B$1,11))</f>
        <v>18</v>
      </c>
      <c r="G20" s="171">
        <f t="shared" si="25"/>
        <v>0.61111111111111116</v>
      </c>
      <c r="H20" s="169">
        <v>5</v>
      </c>
      <c r="I20" s="169">
        <f t="shared" si="26"/>
        <v>6</v>
      </c>
      <c r="J20" s="166">
        <v>1</v>
      </c>
      <c r="K20" s="168">
        <v>2021</v>
      </c>
      <c r="L20" s="168">
        <v>2021</v>
      </c>
      <c r="M20" s="168"/>
      <c r="N20" s="168"/>
      <c r="O20" s="168"/>
      <c r="P20" s="169">
        <f t="shared" si="27"/>
        <v>5</v>
      </c>
      <c r="Q20" s="168"/>
      <c r="R20" s="168">
        <v>1</v>
      </c>
      <c r="S20" s="168"/>
      <c r="T20" s="168"/>
      <c r="U20" s="161">
        <f t="shared" si="14"/>
        <v>6</v>
      </c>
      <c r="V20" s="168"/>
      <c r="W20" s="168"/>
      <c r="X20" s="168"/>
      <c r="Y20" s="168"/>
      <c r="Z20" s="161">
        <f t="shared" si="15"/>
        <v>6</v>
      </c>
      <c r="AA20" s="168"/>
      <c r="AB20" s="168"/>
      <c r="AC20" s="168"/>
      <c r="AD20" s="168"/>
      <c r="AE20" s="161">
        <f t="shared" si="16"/>
        <v>6</v>
      </c>
      <c r="AF20" s="168"/>
      <c r="AG20" s="168">
        <v>3</v>
      </c>
      <c r="AH20" s="168"/>
      <c r="AI20" s="168"/>
      <c r="AJ20" s="161">
        <f t="shared" si="17"/>
        <v>9</v>
      </c>
      <c r="AK20" s="168">
        <v>1</v>
      </c>
      <c r="AL20" s="168"/>
      <c r="AM20" s="168"/>
      <c r="AN20" s="168"/>
      <c r="AO20" s="161">
        <f t="shared" si="18"/>
        <v>10</v>
      </c>
      <c r="AP20" s="168"/>
      <c r="AQ20" s="168"/>
      <c r="AR20" s="168"/>
      <c r="AS20" s="168">
        <v>1</v>
      </c>
      <c r="AT20" s="161">
        <f t="shared" si="19"/>
        <v>11</v>
      </c>
      <c r="AU20" s="168"/>
      <c r="AV20" s="168"/>
      <c r="AW20" s="168"/>
      <c r="AX20" s="168"/>
      <c r="AY20" s="161">
        <f t="shared" si="20"/>
        <v>11</v>
      </c>
      <c r="AZ20" s="168"/>
      <c r="BA20" s="168"/>
      <c r="BB20" s="168"/>
      <c r="BC20" s="168"/>
      <c r="BD20" s="161">
        <f t="shared" si="21"/>
        <v>11</v>
      </c>
      <c r="BE20" s="168"/>
      <c r="BF20" s="168"/>
      <c r="BG20" s="168"/>
      <c r="BH20" s="168"/>
      <c r="BI20" s="161">
        <f t="shared" si="22"/>
        <v>11</v>
      </c>
      <c r="BJ20" s="168"/>
      <c r="BK20" s="168"/>
      <c r="BL20" s="168"/>
      <c r="BM20" s="168"/>
      <c r="BN20" s="161">
        <f t="shared" si="23"/>
        <v>11</v>
      </c>
      <c r="BO20" s="168"/>
      <c r="BP20" s="168"/>
      <c r="BQ20" s="168"/>
      <c r="BR20" s="168"/>
      <c r="BS20" s="161">
        <f t="shared" si="24"/>
        <v>11</v>
      </c>
    </row>
    <row r="21" spans="1:71" x14ac:dyDescent="0.25">
      <c r="A21" s="1"/>
      <c r="B21" s="28" t="s">
        <v>296</v>
      </c>
      <c r="C21" s="29">
        <v>88</v>
      </c>
      <c r="D21" s="29">
        <v>6012</v>
      </c>
      <c r="E21" s="29">
        <v>18</v>
      </c>
      <c r="F21" s="1">
        <f>IF(B21="MAL",E21,IF(E21&gt;=11,E21+variables!$B$1,11))</f>
        <v>19</v>
      </c>
      <c r="G21" s="2">
        <f t="shared" si="25"/>
        <v>0.89473684210526316</v>
      </c>
      <c r="H21" s="79">
        <v>9</v>
      </c>
      <c r="I21" s="79">
        <f t="shared" si="26"/>
        <v>10</v>
      </c>
      <c r="J21" s="89">
        <v>1</v>
      </c>
      <c r="K21" s="9">
        <v>2021</v>
      </c>
      <c r="L21" s="9">
        <v>2021</v>
      </c>
      <c r="M21" s="9"/>
      <c r="N21" s="9"/>
      <c r="O21" s="9"/>
      <c r="P21" s="79">
        <f t="shared" si="27"/>
        <v>9</v>
      </c>
      <c r="Q21" s="9"/>
      <c r="R21" s="9"/>
      <c r="S21" s="9"/>
      <c r="T21" s="9"/>
      <c r="U21" s="1">
        <f t="shared" si="14"/>
        <v>9</v>
      </c>
      <c r="V21" s="9"/>
      <c r="W21" s="9"/>
      <c r="X21" s="9"/>
      <c r="Y21" s="9"/>
      <c r="Z21" s="1">
        <f t="shared" si="15"/>
        <v>9</v>
      </c>
      <c r="AA21" s="9"/>
      <c r="AB21" s="9"/>
      <c r="AC21" s="9"/>
      <c r="AD21" s="9"/>
      <c r="AE21" s="1">
        <f t="shared" si="16"/>
        <v>9</v>
      </c>
      <c r="AF21" s="9"/>
      <c r="AG21" s="9"/>
      <c r="AH21" s="9"/>
      <c r="AI21" s="9"/>
      <c r="AJ21" s="1">
        <f t="shared" si="17"/>
        <v>9</v>
      </c>
      <c r="AK21" s="9"/>
      <c r="AL21" s="9"/>
      <c r="AM21" s="9">
        <v>5</v>
      </c>
      <c r="AN21" s="9"/>
      <c r="AO21" s="1">
        <f t="shared" si="18"/>
        <v>14</v>
      </c>
      <c r="AP21" s="9"/>
      <c r="AQ21" s="9"/>
      <c r="AR21" s="9"/>
      <c r="AS21" s="9"/>
      <c r="AT21" s="1">
        <f t="shared" si="19"/>
        <v>14</v>
      </c>
      <c r="AU21" s="9"/>
      <c r="AV21" s="9">
        <v>1</v>
      </c>
      <c r="AW21" s="9">
        <v>2</v>
      </c>
      <c r="AX21" s="9"/>
      <c r="AY21" s="1">
        <f t="shared" si="20"/>
        <v>17</v>
      </c>
      <c r="AZ21" s="9"/>
      <c r="BA21" s="9"/>
      <c r="BB21" s="9"/>
      <c r="BC21" s="9"/>
      <c r="BD21" s="1">
        <f t="shared" si="21"/>
        <v>17</v>
      </c>
      <c r="BE21" s="9"/>
      <c r="BF21" s="9"/>
      <c r="BG21" s="9"/>
      <c r="BH21" s="9"/>
      <c r="BI21" s="1">
        <f t="shared" si="22"/>
        <v>17</v>
      </c>
      <c r="BJ21" s="9"/>
      <c r="BK21" s="9"/>
      <c r="BL21" s="9"/>
      <c r="BM21" s="9"/>
      <c r="BN21" s="1">
        <f t="shared" si="23"/>
        <v>17</v>
      </c>
      <c r="BO21" s="9"/>
      <c r="BP21" s="9"/>
      <c r="BQ21" s="9"/>
      <c r="BR21" s="9"/>
      <c r="BS21" s="1">
        <f t="shared" si="24"/>
        <v>17</v>
      </c>
    </row>
    <row r="22" spans="1:71" s="170" customFormat="1" x14ac:dyDescent="0.25">
      <c r="A22" s="161"/>
      <c r="B22" s="208" t="s">
        <v>346</v>
      </c>
      <c r="C22" s="209">
        <v>100</v>
      </c>
      <c r="D22" s="209">
        <v>4146</v>
      </c>
      <c r="E22" s="209">
        <v>19</v>
      </c>
      <c r="F22" s="161">
        <f>IF(B22="MAL",E22,IF(E22&gt;=11,E22+variables!$B$1,11))</f>
        <v>20</v>
      </c>
      <c r="G22" s="171">
        <f t="shared" si="25"/>
        <v>0.85</v>
      </c>
      <c r="H22" s="169">
        <v>15</v>
      </c>
      <c r="I22" s="169">
        <f t="shared" si="26"/>
        <v>15</v>
      </c>
      <c r="J22" s="166"/>
      <c r="K22" s="168">
        <v>2021</v>
      </c>
      <c r="L22" s="168">
        <v>2021</v>
      </c>
      <c r="M22" s="168"/>
      <c r="N22" s="168"/>
      <c r="O22" s="168"/>
      <c r="P22" s="169">
        <f t="shared" si="27"/>
        <v>15</v>
      </c>
      <c r="Q22" s="168"/>
      <c r="R22" s="168"/>
      <c r="S22" s="168"/>
      <c r="T22" s="168"/>
      <c r="U22" s="161">
        <f t="shared" si="14"/>
        <v>15</v>
      </c>
      <c r="V22" s="168"/>
      <c r="W22" s="168"/>
      <c r="X22" s="168"/>
      <c r="Y22" s="168"/>
      <c r="Z22" s="161">
        <f t="shared" si="15"/>
        <v>15</v>
      </c>
      <c r="AA22" s="168"/>
      <c r="AB22" s="168"/>
      <c r="AC22" s="168">
        <v>2</v>
      </c>
      <c r="AD22" s="168"/>
      <c r="AE22" s="161">
        <f t="shared" si="16"/>
        <v>17</v>
      </c>
      <c r="AF22" s="168"/>
      <c r="AG22" s="168"/>
      <c r="AI22" s="168"/>
      <c r="AJ22" s="161">
        <f t="shared" si="17"/>
        <v>17</v>
      </c>
      <c r="AK22" s="168"/>
      <c r="AL22" s="168"/>
      <c r="AM22" s="168"/>
      <c r="AN22" s="168"/>
      <c r="AO22" s="161">
        <f t="shared" si="18"/>
        <v>17</v>
      </c>
      <c r="AP22" s="168"/>
      <c r="AQ22" s="168"/>
      <c r="AR22" s="168"/>
      <c r="AS22" s="168"/>
      <c r="AT22" s="161">
        <f t="shared" si="19"/>
        <v>17</v>
      </c>
      <c r="AU22" s="168"/>
      <c r="AV22" s="168"/>
      <c r="AW22" s="168"/>
      <c r="AX22" s="168"/>
      <c r="AY22" s="161">
        <f t="shared" si="20"/>
        <v>17</v>
      </c>
      <c r="AZ22" s="168"/>
      <c r="BA22" s="168"/>
      <c r="BB22" s="168"/>
      <c r="BC22" s="168"/>
      <c r="BD22" s="161">
        <f t="shared" si="21"/>
        <v>17</v>
      </c>
      <c r="BE22" s="168"/>
      <c r="BF22" s="168"/>
      <c r="BG22" s="168"/>
      <c r="BH22" s="168"/>
      <c r="BI22" s="161">
        <f t="shared" si="22"/>
        <v>17</v>
      </c>
      <c r="BJ22" s="168"/>
      <c r="BK22" s="168"/>
      <c r="BL22" s="168"/>
      <c r="BM22" s="168"/>
      <c r="BN22" s="161">
        <f t="shared" si="23"/>
        <v>17</v>
      </c>
      <c r="BO22" s="168"/>
      <c r="BP22" s="168"/>
      <c r="BQ22" s="168"/>
      <c r="BR22" s="168"/>
      <c r="BS22" s="161">
        <f t="shared" si="24"/>
        <v>17</v>
      </c>
    </row>
    <row r="23" spans="1:71" x14ac:dyDescent="0.25">
      <c r="A23" s="1"/>
      <c r="B23" s="1"/>
      <c r="C23" s="1"/>
      <c r="D23" s="1"/>
      <c r="E23" s="1"/>
      <c r="F23" s="1"/>
      <c r="G23" s="1"/>
      <c r="H23" s="79"/>
      <c r="I23" s="79"/>
      <c r="J23" s="79"/>
      <c r="K23" s="1"/>
      <c r="L23" s="1"/>
      <c r="M23" s="1">
        <f>SUM(M12:M22)</f>
        <v>0</v>
      </c>
      <c r="N23" s="1">
        <f>SUM(N12:N22)</f>
        <v>0</v>
      </c>
      <c r="O23" s="1">
        <f>SUM(O12:O22)</f>
        <v>0</v>
      </c>
      <c r="P23" s="79">
        <f t="shared" ref="P23:AU23" si="28">SUM(P11:P22)</f>
        <v>205</v>
      </c>
      <c r="Q23" s="79">
        <f t="shared" si="28"/>
        <v>0</v>
      </c>
      <c r="R23" s="79">
        <f t="shared" si="28"/>
        <v>1</v>
      </c>
      <c r="S23" s="79">
        <f t="shared" si="28"/>
        <v>0</v>
      </c>
      <c r="T23" s="79">
        <f t="shared" si="28"/>
        <v>0</v>
      </c>
      <c r="U23" s="79">
        <f t="shared" si="28"/>
        <v>206</v>
      </c>
      <c r="V23" s="79">
        <f t="shared" si="28"/>
        <v>0</v>
      </c>
      <c r="W23" s="79">
        <f t="shared" si="28"/>
        <v>1</v>
      </c>
      <c r="X23" s="79">
        <f t="shared" si="28"/>
        <v>3</v>
      </c>
      <c r="Y23" s="79">
        <f t="shared" si="28"/>
        <v>0</v>
      </c>
      <c r="Z23" s="79">
        <f t="shared" si="28"/>
        <v>210</v>
      </c>
      <c r="AA23" s="79">
        <f t="shared" si="28"/>
        <v>0</v>
      </c>
      <c r="AB23" s="79">
        <f t="shared" si="28"/>
        <v>0</v>
      </c>
      <c r="AC23" s="79">
        <f t="shared" si="28"/>
        <v>9</v>
      </c>
      <c r="AD23" s="79">
        <f t="shared" si="28"/>
        <v>0</v>
      </c>
      <c r="AE23" s="79">
        <f t="shared" si="28"/>
        <v>219</v>
      </c>
      <c r="AF23" s="79">
        <f t="shared" si="28"/>
        <v>0</v>
      </c>
      <c r="AG23" s="79">
        <f t="shared" si="28"/>
        <v>9</v>
      </c>
      <c r="AH23" s="79">
        <f t="shared" si="28"/>
        <v>11</v>
      </c>
      <c r="AI23" s="79">
        <f t="shared" si="28"/>
        <v>3</v>
      </c>
      <c r="AJ23" s="79">
        <f t="shared" si="28"/>
        <v>242</v>
      </c>
      <c r="AK23" s="79">
        <f t="shared" si="28"/>
        <v>1</v>
      </c>
      <c r="AL23" s="79">
        <f t="shared" si="28"/>
        <v>1</v>
      </c>
      <c r="AM23" s="79">
        <f t="shared" si="28"/>
        <v>17</v>
      </c>
      <c r="AN23" s="79">
        <f t="shared" si="28"/>
        <v>0</v>
      </c>
      <c r="AO23" s="79">
        <f t="shared" si="28"/>
        <v>261</v>
      </c>
      <c r="AP23" s="79">
        <f t="shared" si="28"/>
        <v>0</v>
      </c>
      <c r="AQ23" s="79">
        <f t="shared" si="28"/>
        <v>1</v>
      </c>
      <c r="AR23" s="79">
        <f t="shared" si="28"/>
        <v>7</v>
      </c>
      <c r="AS23" s="79">
        <f t="shared" si="28"/>
        <v>1</v>
      </c>
      <c r="AT23" s="79">
        <f t="shared" si="28"/>
        <v>270</v>
      </c>
      <c r="AU23" s="79">
        <f t="shared" si="28"/>
        <v>0</v>
      </c>
      <c r="AV23" s="79">
        <f t="shared" ref="AV23:BS23" si="29">SUM(AV11:AV22)</f>
        <v>6</v>
      </c>
      <c r="AW23" s="79">
        <f t="shared" si="29"/>
        <v>9</v>
      </c>
      <c r="AX23" s="79">
        <f t="shared" si="29"/>
        <v>0</v>
      </c>
      <c r="AY23" s="79">
        <f t="shared" si="29"/>
        <v>285</v>
      </c>
      <c r="AZ23" s="79">
        <f t="shared" si="29"/>
        <v>0</v>
      </c>
      <c r="BA23" s="79">
        <f t="shared" si="29"/>
        <v>0</v>
      </c>
      <c r="BB23" s="79">
        <f t="shared" si="29"/>
        <v>0</v>
      </c>
      <c r="BC23" s="79">
        <f t="shared" si="29"/>
        <v>0</v>
      </c>
      <c r="BD23" s="79">
        <f t="shared" si="29"/>
        <v>285</v>
      </c>
      <c r="BE23" s="79">
        <f t="shared" si="29"/>
        <v>0</v>
      </c>
      <c r="BF23" s="79">
        <f t="shared" si="29"/>
        <v>0</v>
      </c>
      <c r="BG23" s="79">
        <f t="shared" si="29"/>
        <v>0</v>
      </c>
      <c r="BH23" s="79">
        <f t="shared" si="29"/>
        <v>0</v>
      </c>
      <c r="BI23" s="79">
        <f t="shared" si="29"/>
        <v>285</v>
      </c>
      <c r="BJ23" s="79">
        <f t="shared" si="29"/>
        <v>0</v>
      </c>
      <c r="BK23" s="79">
        <f t="shared" si="29"/>
        <v>0</v>
      </c>
      <c r="BL23" s="79">
        <f t="shared" si="29"/>
        <v>0</v>
      </c>
      <c r="BM23" s="79">
        <f t="shared" si="29"/>
        <v>0</v>
      </c>
      <c r="BN23" s="79">
        <f t="shared" si="29"/>
        <v>285</v>
      </c>
      <c r="BO23" s="79">
        <f t="shared" si="29"/>
        <v>0</v>
      </c>
      <c r="BP23" s="79">
        <f t="shared" si="29"/>
        <v>0</v>
      </c>
      <c r="BQ23" s="79">
        <f t="shared" si="29"/>
        <v>0</v>
      </c>
      <c r="BR23" s="79">
        <f t="shared" si="29"/>
        <v>0</v>
      </c>
      <c r="BS23" s="79">
        <f t="shared" si="29"/>
        <v>285</v>
      </c>
    </row>
    <row r="24" spans="1:71" x14ac:dyDescent="0.25">
      <c r="A24" s="1"/>
      <c r="B24" s="1" t="s">
        <v>244</v>
      </c>
      <c r="C24" s="1">
        <f>COUNT(C12:C22)</f>
        <v>11</v>
      </c>
      <c r="D24" s="1"/>
      <c r="E24" s="1">
        <f>SUM(E11:E22)</f>
        <v>348</v>
      </c>
      <c r="F24" s="1">
        <f>SUM(F11:F22)</f>
        <v>359</v>
      </c>
      <c r="G24" s="2">
        <f>$BS23/F24</f>
        <v>0.79387186629526463</v>
      </c>
      <c r="H24" s="79">
        <f>SUM(H11:H22)</f>
        <v>205</v>
      </c>
      <c r="I24" s="79">
        <f>SUM(I11:I22)</f>
        <v>208</v>
      </c>
      <c r="J24" s="79">
        <f>SUM(J11:J22)</f>
        <v>3</v>
      </c>
      <c r="K24" s="1"/>
      <c r="L24" s="1"/>
      <c r="M24" s="1"/>
      <c r="N24" s="1"/>
      <c r="O24" s="1"/>
      <c r="P24" s="2">
        <f>P23/F24</f>
        <v>0.57103064066852371</v>
      </c>
      <c r="Q24" s="1"/>
      <c r="R24" s="1">
        <f>M23+R23</f>
        <v>1</v>
      </c>
      <c r="S24" s="1">
        <f>N23+S23</f>
        <v>0</v>
      </c>
      <c r="T24" s="1">
        <f>O23+T23</f>
        <v>0</v>
      </c>
      <c r="U24" s="2">
        <f>U23/F24</f>
        <v>0.57381615598885793</v>
      </c>
      <c r="V24" s="1"/>
      <c r="W24" s="1">
        <f>R24+W23</f>
        <v>2</v>
      </c>
      <c r="X24" s="1">
        <f>S24+X23</f>
        <v>3</v>
      </c>
      <c r="Y24" s="1">
        <f>T24+Y23</f>
        <v>0</v>
      </c>
      <c r="Z24" s="2">
        <f>Z23/F24</f>
        <v>0.58495821727019504</v>
      </c>
      <c r="AA24" s="1"/>
      <c r="AB24" s="1">
        <f>W24+AB23</f>
        <v>2</v>
      </c>
      <c r="AC24" s="1">
        <f>X24+AC23</f>
        <v>12</v>
      </c>
      <c r="AD24" s="1">
        <f>Y24+AD23</f>
        <v>0</v>
      </c>
      <c r="AE24" s="2">
        <f>AE23/F24</f>
        <v>0.61002785515320335</v>
      </c>
      <c r="AF24" s="1"/>
      <c r="AG24" s="1">
        <f>AB24+AG23</f>
        <v>11</v>
      </c>
      <c r="AH24" s="1">
        <f>AC24+AH23</f>
        <v>23</v>
      </c>
      <c r="AI24" s="1">
        <f>AD24+AI23</f>
        <v>3</v>
      </c>
      <c r="AJ24" s="2">
        <f>AJ23/F24</f>
        <v>0.6740947075208914</v>
      </c>
      <c r="AK24" s="1"/>
      <c r="AL24" s="1">
        <f>AG24+AL23</f>
        <v>12</v>
      </c>
      <c r="AM24" s="1">
        <f>AH24+AM23</f>
        <v>40</v>
      </c>
      <c r="AN24" s="1">
        <f>AI24+AN23</f>
        <v>3</v>
      </c>
      <c r="AO24" s="2">
        <f>AO23/F24</f>
        <v>0.72701949860724235</v>
      </c>
      <c r="AP24" s="1"/>
      <c r="AQ24" s="1">
        <f>AL24+AQ23</f>
        <v>13</v>
      </c>
      <c r="AR24" s="1">
        <f>AM24+AR23</f>
        <v>47</v>
      </c>
      <c r="AS24" s="1">
        <f>AN24+AS23</f>
        <v>4</v>
      </c>
      <c r="AT24" s="2">
        <f>AT23/F24</f>
        <v>0.75208913649025066</v>
      </c>
      <c r="AU24" s="1"/>
      <c r="AV24" s="1">
        <f>AQ24+AV23</f>
        <v>19</v>
      </c>
      <c r="AW24" s="1">
        <f>AR24+AW23</f>
        <v>56</v>
      </c>
      <c r="AX24" s="1">
        <f>AS24+AX23</f>
        <v>4</v>
      </c>
      <c r="AY24" s="2">
        <f>AY23/F24</f>
        <v>0.79387186629526463</v>
      </c>
      <c r="AZ24" s="1"/>
      <c r="BA24" s="1">
        <f>AV24+BA23</f>
        <v>19</v>
      </c>
      <c r="BB24" s="1">
        <f>AW24+BB23</f>
        <v>56</v>
      </c>
      <c r="BC24" s="1">
        <f>AX24+BC23</f>
        <v>4</v>
      </c>
      <c r="BD24" s="2">
        <f>BD23/F24</f>
        <v>0.79387186629526463</v>
      </c>
      <c r="BE24" s="1"/>
      <c r="BF24" s="1">
        <f>BA24+BF23</f>
        <v>19</v>
      </c>
      <c r="BG24" s="1">
        <f>BB24+BG23</f>
        <v>56</v>
      </c>
      <c r="BH24" s="1">
        <f>BC24+BH23</f>
        <v>4</v>
      </c>
      <c r="BI24" s="2">
        <f>BI23/F24</f>
        <v>0.79387186629526463</v>
      </c>
      <c r="BJ24" s="1"/>
      <c r="BK24" s="1">
        <f>BF24+BK23</f>
        <v>19</v>
      </c>
      <c r="BL24" s="1">
        <f>BG24+BL23</f>
        <v>56</v>
      </c>
      <c r="BM24" s="1">
        <f>BH24+BM23</f>
        <v>4</v>
      </c>
      <c r="BN24" s="2">
        <f>BN23/F24</f>
        <v>0.79387186629526463</v>
      </c>
      <c r="BO24" s="1"/>
      <c r="BP24" s="1">
        <f>BK24+BP23</f>
        <v>19</v>
      </c>
      <c r="BQ24" s="1">
        <f>BL24+BQ23</f>
        <v>56</v>
      </c>
      <c r="BR24" s="1">
        <f>BM24+BR23</f>
        <v>4</v>
      </c>
      <c r="BS24" s="2">
        <f>BS23/F24</f>
        <v>0.79387186629526463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3"/>
  <sheetViews>
    <sheetView zoomScale="150" workbookViewId="0">
      <pane xSplit="12" ySplit="2" topLeftCell="AV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5" sqref="AW5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39</v>
      </c>
      <c r="B3" s="4"/>
      <c r="C3" s="4"/>
      <c r="D3" s="4"/>
      <c r="E3" s="3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s="170" customFormat="1" x14ac:dyDescent="0.25">
      <c r="A4" s="161"/>
      <c r="B4" s="191" t="s">
        <v>189</v>
      </c>
      <c r="C4" s="203">
        <v>1</v>
      </c>
      <c r="D4" s="203">
        <v>3160</v>
      </c>
      <c r="E4" s="206">
        <v>36</v>
      </c>
      <c r="F4" s="161">
        <f>IF(B4="MAL",E4,IF(E4&gt;=11,E4+variables!$B$1,11))</f>
        <v>37</v>
      </c>
      <c r="G4" s="164">
        <f t="shared" ref="G4:G11" si="11">$BS4/F4</f>
        <v>0.97297297297297303</v>
      </c>
      <c r="H4" s="165">
        <v>28</v>
      </c>
      <c r="I4" s="165">
        <f t="shared" ref="I4:I11" si="12">+H4+J4</f>
        <v>28</v>
      </c>
      <c r="J4" s="166"/>
      <c r="K4" s="167">
        <v>2021</v>
      </c>
      <c r="L4" s="167">
        <v>2021</v>
      </c>
      <c r="M4" s="168"/>
      <c r="N4" s="168"/>
      <c r="O4" s="168"/>
      <c r="P4" s="169">
        <f>SUM(M4:O4)+H4</f>
        <v>28</v>
      </c>
      <c r="Q4" s="168"/>
      <c r="R4" s="168"/>
      <c r="S4" s="168"/>
      <c r="T4" s="168"/>
      <c r="U4" s="161">
        <f t="shared" si="0"/>
        <v>28</v>
      </c>
      <c r="V4" s="168"/>
      <c r="W4" s="168"/>
      <c r="X4" s="168"/>
      <c r="Y4" s="168"/>
      <c r="Z4" s="161">
        <f t="shared" si="1"/>
        <v>28</v>
      </c>
      <c r="AA4" s="168"/>
      <c r="AB4" s="168"/>
      <c r="AC4" s="168"/>
      <c r="AD4" s="168"/>
      <c r="AE4" s="161">
        <f t="shared" si="2"/>
        <v>28</v>
      </c>
      <c r="AF4" s="168"/>
      <c r="AG4" s="168"/>
      <c r="AH4" s="168"/>
      <c r="AI4" s="168"/>
      <c r="AJ4" s="161">
        <f t="shared" si="3"/>
        <v>28</v>
      </c>
      <c r="AK4" s="168"/>
      <c r="AL4" s="168"/>
      <c r="AM4" s="168"/>
      <c r="AN4" s="168"/>
      <c r="AO4" s="161">
        <f t="shared" si="4"/>
        <v>28</v>
      </c>
      <c r="AP4" s="168"/>
      <c r="AQ4" s="168"/>
      <c r="AR4" s="168"/>
      <c r="AS4" s="168"/>
      <c r="AT4" s="161">
        <f t="shared" si="5"/>
        <v>28</v>
      </c>
      <c r="AU4" s="168">
        <v>2</v>
      </c>
      <c r="AV4" s="168"/>
      <c r="AW4" s="168">
        <v>6</v>
      </c>
      <c r="AX4" s="168"/>
      <c r="AY4" s="161">
        <f t="shared" si="6"/>
        <v>36</v>
      </c>
      <c r="AZ4" s="168"/>
      <c r="BA4" s="168"/>
      <c r="BB4" s="168"/>
      <c r="BC4" s="168"/>
      <c r="BD4" s="161">
        <f t="shared" si="7"/>
        <v>36</v>
      </c>
      <c r="BE4" s="168"/>
      <c r="BF4" s="168"/>
      <c r="BG4" s="168"/>
      <c r="BH4" s="168"/>
      <c r="BI4" s="161">
        <f t="shared" si="8"/>
        <v>36</v>
      </c>
      <c r="BJ4" s="168"/>
      <c r="BK4" s="168"/>
      <c r="BL4" s="168"/>
      <c r="BM4" s="168"/>
      <c r="BN4" s="161">
        <f t="shared" si="9"/>
        <v>36</v>
      </c>
      <c r="BO4" s="168"/>
      <c r="BP4" s="168"/>
      <c r="BQ4" s="168"/>
      <c r="BR4" s="168"/>
      <c r="BS4" s="161">
        <f t="shared" si="10"/>
        <v>36</v>
      </c>
    </row>
    <row r="5" spans="1:71" x14ac:dyDescent="0.25">
      <c r="A5" s="1"/>
      <c r="B5" s="28" t="s">
        <v>172</v>
      </c>
      <c r="C5" s="29">
        <v>2</v>
      </c>
      <c r="D5" s="29">
        <v>4809</v>
      </c>
      <c r="E5" s="30">
        <v>54</v>
      </c>
      <c r="F5" s="1">
        <f>IF(B5="MAL",E5,IF(E5&gt;=11,E5+variables!$B$1,11))</f>
        <v>55</v>
      </c>
      <c r="G5" s="5">
        <f t="shared" si="11"/>
        <v>0.94545454545454544</v>
      </c>
      <c r="H5" s="84">
        <v>38</v>
      </c>
      <c r="I5" s="84">
        <f t="shared" si="12"/>
        <v>39</v>
      </c>
      <c r="J5" s="89">
        <v>1</v>
      </c>
      <c r="K5" s="8">
        <v>2021</v>
      </c>
      <c r="L5" s="8">
        <v>2021</v>
      </c>
      <c r="M5" s="9"/>
      <c r="N5" s="9"/>
      <c r="O5" s="9"/>
      <c r="P5" s="79">
        <f t="shared" ref="P5:P11" si="13">SUM(M5:O5)+H5</f>
        <v>38</v>
      </c>
      <c r="Q5" s="9"/>
      <c r="R5" s="9"/>
      <c r="S5" s="9"/>
      <c r="T5" s="9"/>
      <c r="U5" s="1">
        <f t="shared" si="0"/>
        <v>38</v>
      </c>
      <c r="V5" s="9"/>
      <c r="W5" s="9"/>
      <c r="X5" s="9"/>
      <c r="Y5" s="9"/>
      <c r="Z5" s="1">
        <f t="shared" si="1"/>
        <v>38</v>
      </c>
      <c r="AA5" s="9"/>
      <c r="AB5" s="9"/>
      <c r="AC5" s="9"/>
      <c r="AD5" s="9"/>
      <c r="AE5" s="1">
        <f t="shared" si="2"/>
        <v>38</v>
      </c>
      <c r="AF5" s="9"/>
      <c r="AG5" s="9"/>
      <c r="AH5" s="9"/>
      <c r="AI5" s="9"/>
      <c r="AJ5" s="1">
        <f t="shared" si="3"/>
        <v>38</v>
      </c>
      <c r="AK5" s="9"/>
      <c r="AL5" s="9"/>
      <c r="AM5" s="9"/>
      <c r="AN5" s="9"/>
      <c r="AO5" s="1">
        <f t="shared" si="4"/>
        <v>38</v>
      </c>
      <c r="AP5" s="9">
        <v>1</v>
      </c>
      <c r="AQ5" s="9"/>
      <c r="AR5" s="9"/>
      <c r="AS5" s="9"/>
      <c r="AT5" s="1">
        <f t="shared" si="5"/>
        <v>39</v>
      </c>
      <c r="AU5" s="9"/>
      <c r="AV5" s="9"/>
      <c r="AW5" s="9">
        <v>13</v>
      </c>
      <c r="AX5" s="9"/>
      <c r="AY5" s="1">
        <f t="shared" si="6"/>
        <v>52</v>
      </c>
      <c r="AZ5" s="9"/>
      <c r="BA5" s="9"/>
      <c r="BB5" s="9"/>
      <c r="BC5" s="9"/>
      <c r="BD5" s="1">
        <f t="shared" si="7"/>
        <v>52</v>
      </c>
      <c r="BE5" s="9"/>
      <c r="BF5" s="9"/>
      <c r="BG5" s="9"/>
      <c r="BH5" s="9"/>
      <c r="BI5" s="1">
        <f t="shared" si="8"/>
        <v>52</v>
      </c>
      <c r="BJ5" s="9"/>
      <c r="BK5" s="9"/>
      <c r="BL5" s="9"/>
      <c r="BM5" s="9"/>
      <c r="BN5" s="1">
        <f t="shared" si="9"/>
        <v>52</v>
      </c>
      <c r="BO5" s="9"/>
      <c r="BP5" s="9"/>
      <c r="BQ5" s="9"/>
      <c r="BR5" s="9"/>
      <c r="BS5" s="1">
        <f t="shared" si="10"/>
        <v>52</v>
      </c>
    </row>
    <row r="6" spans="1:71" x14ac:dyDescent="0.25">
      <c r="A6" s="1"/>
      <c r="B6" s="28" t="s">
        <v>8</v>
      </c>
      <c r="C6" s="29">
        <v>5</v>
      </c>
      <c r="D6" s="29">
        <v>3219</v>
      </c>
      <c r="E6" s="30">
        <v>18</v>
      </c>
      <c r="F6" s="1">
        <f>IF(B6="MAL",E6,IF(E6&gt;=11,E6+variables!$B$1,11))</f>
        <v>19</v>
      </c>
      <c r="G6" s="5">
        <f t="shared" si="11"/>
        <v>0.78947368421052633</v>
      </c>
      <c r="H6" s="84">
        <v>15</v>
      </c>
      <c r="I6" s="84">
        <f t="shared" si="12"/>
        <v>15</v>
      </c>
      <c r="J6" s="89"/>
      <c r="K6" s="8">
        <v>2021</v>
      </c>
      <c r="L6" s="8">
        <v>2021</v>
      </c>
      <c r="M6" s="9"/>
      <c r="N6" s="9"/>
      <c r="O6" s="9"/>
      <c r="P6" s="79">
        <f t="shared" si="13"/>
        <v>15</v>
      </c>
      <c r="Q6" s="9"/>
      <c r="R6" s="9"/>
      <c r="S6" s="9"/>
      <c r="T6" s="9"/>
      <c r="U6" s="1">
        <f t="shared" si="0"/>
        <v>15</v>
      </c>
      <c r="V6" s="9"/>
      <c r="W6" s="9"/>
      <c r="X6" s="9"/>
      <c r="Y6" s="9"/>
      <c r="Z6" s="1">
        <f t="shared" si="1"/>
        <v>15</v>
      </c>
      <c r="AA6" s="9"/>
      <c r="AB6" s="9"/>
      <c r="AC6" s="9"/>
      <c r="AD6" s="9"/>
      <c r="AE6" s="1">
        <f t="shared" si="2"/>
        <v>15</v>
      </c>
      <c r="AF6" s="9"/>
      <c r="AG6" s="9"/>
      <c r="AH6" s="9"/>
      <c r="AI6" s="9"/>
      <c r="AJ6" s="1">
        <f t="shared" si="3"/>
        <v>15</v>
      </c>
      <c r="AK6" s="9"/>
      <c r="AL6" s="9"/>
      <c r="AM6" s="9"/>
      <c r="AN6" s="9"/>
      <c r="AO6" s="1">
        <f t="shared" si="4"/>
        <v>15</v>
      </c>
      <c r="AP6" s="9"/>
      <c r="AQ6" s="9"/>
      <c r="AR6" s="9"/>
      <c r="AS6" s="9"/>
      <c r="AT6" s="1">
        <f t="shared" si="5"/>
        <v>15</v>
      </c>
      <c r="AU6" s="9"/>
      <c r="AV6" s="9"/>
      <c r="AW6" s="9"/>
      <c r="AX6" s="9"/>
      <c r="AY6" s="1">
        <f t="shared" si="6"/>
        <v>15</v>
      </c>
      <c r="AZ6" s="9"/>
      <c r="BA6" s="9"/>
      <c r="BB6" s="9"/>
      <c r="BC6" s="9"/>
      <c r="BD6" s="1">
        <f t="shared" si="7"/>
        <v>15</v>
      </c>
      <c r="BE6" s="9"/>
      <c r="BF6" s="9"/>
      <c r="BG6" s="9"/>
      <c r="BH6" s="9"/>
      <c r="BI6" s="1">
        <f t="shared" si="8"/>
        <v>15</v>
      </c>
      <c r="BJ6" s="9"/>
      <c r="BK6" s="9"/>
      <c r="BL6" s="9"/>
      <c r="BM6" s="9"/>
      <c r="BN6" s="1">
        <f t="shared" si="9"/>
        <v>15</v>
      </c>
      <c r="BO6" s="9"/>
      <c r="BP6" s="9"/>
      <c r="BQ6" s="9"/>
      <c r="BR6" s="9"/>
      <c r="BS6" s="1">
        <f t="shared" si="10"/>
        <v>15</v>
      </c>
    </row>
    <row r="7" spans="1:71" x14ac:dyDescent="0.25">
      <c r="A7" s="1"/>
      <c r="B7" s="28" t="s">
        <v>223</v>
      </c>
      <c r="C7" s="29">
        <v>9</v>
      </c>
      <c r="D7" s="29">
        <v>392</v>
      </c>
      <c r="E7" s="30">
        <v>39</v>
      </c>
      <c r="F7" s="1">
        <f>IF(B7="MAL",E7,IF(E7&gt;=11,E7+variables!$B$1,11))</f>
        <v>40</v>
      </c>
      <c r="G7" s="5">
        <f t="shared" si="11"/>
        <v>0.95</v>
      </c>
      <c r="H7" s="84">
        <v>25</v>
      </c>
      <c r="I7" s="84">
        <f t="shared" si="12"/>
        <v>25</v>
      </c>
      <c r="J7" s="89"/>
      <c r="K7" s="8">
        <v>2021</v>
      </c>
      <c r="L7" s="8">
        <v>2021</v>
      </c>
      <c r="M7" s="9"/>
      <c r="N7" s="9"/>
      <c r="O7" s="9"/>
      <c r="P7" s="79">
        <f t="shared" si="13"/>
        <v>25</v>
      </c>
      <c r="Q7" s="9"/>
      <c r="R7" s="9"/>
      <c r="S7" s="9"/>
      <c r="T7" s="9"/>
      <c r="U7" s="1">
        <f>SUM(P7:T7)</f>
        <v>25</v>
      </c>
      <c r="V7" s="9"/>
      <c r="W7" s="9"/>
      <c r="X7" s="9"/>
      <c r="Y7" s="9"/>
      <c r="Z7" s="1">
        <f>SUM(U7:Y7)</f>
        <v>25</v>
      </c>
      <c r="AA7" s="9"/>
      <c r="AB7" s="9"/>
      <c r="AC7" s="9"/>
      <c r="AD7" s="9"/>
      <c r="AE7" s="1">
        <f>SUM(Z7:AD7)</f>
        <v>25</v>
      </c>
      <c r="AF7" s="9"/>
      <c r="AG7" s="9"/>
      <c r="AH7" s="9"/>
      <c r="AI7" s="9"/>
      <c r="AJ7" s="1">
        <f>SUM(AE7:AI7)</f>
        <v>25</v>
      </c>
      <c r="AK7" s="9"/>
      <c r="AL7" s="9"/>
      <c r="AM7" s="9"/>
      <c r="AN7" s="9"/>
      <c r="AO7" s="1">
        <f>SUM(AJ7:AN7)</f>
        <v>25</v>
      </c>
      <c r="AP7" s="9"/>
      <c r="AQ7" s="9"/>
      <c r="AR7" s="9">
        <v>7</v>
      </c>
      <c r="AS7" s="9"/>
      <c r="AT7" s="1">
        <f>SUM(AO7:AS7)</f>
        <v>32</v>
      </c>
      <c r="AU7" s="9"/>
      <c r="AV7" s="9"/>
      <c r="AW7" s="9">
        <v>6</v>
      </c>
      <c r="AX7" s="9"/>
      <c r="AY7" s="1">
        <f>SUM(AT7:AX7)</f>
        <v>38</v>
      </c>
      <c r="AZ7" s="9"/>
      <c r="BA7" s="9"/>
      <c r="BB7" s="9"/>
      <c r="BC7" s="9"/>
      <c r="BD7" s="1">
        <f>SUM(AY7:BC7)</f>
        <v>38</v>
      </c>
      <c r="BE7" s="9"/>
      <c r="BF7" s="9"/>
      <c r="BG7" s="9"/>
      <c r="BH7" s="9"/>
      <c r="BI7" s="1">
        <f>SUM(BD7:BH7)</f>
        <v>38</v>
      </c>
      <c r="BJ7" s="9"/>
      <c r="BK7" s="9"/>
      <c r="BL7" s="9"/>
      <c r="BM7" s="9"/>
      <c r="BN7" s="1">
        <f>SUM(BI7:BM7)</f>
        <v>38</v>
      </c>
      <c r="BO7" s="9"/>
      <c r="BP7" s="9"/>
      <c r="BQ7" s="9"/>
      <c r="BR7" s="9"/>
      <c r="BS7" s="1">
        <f t="shared" si="10"/>
        <v>38</v>
      </c>
    </row>
    <row r="8" spans="1:71" x14ac:dyDescent="0.25">
      <c r="A8" s="1"/>
      <c r="B8" s="28" t="s">
        <v>387</v>
      </c>
      <c r="C8" s="29">
        <v>11</v>
      </c>
      <c r="D8" s="29"/>
      <c r="E8" s="30">
        <v>16</v>
      </c>
      <c r="F8" s="1">
        <f>IF(B8="MAL",E8,IF(E8&gt;=11,E8+variables!$B$1,11))</f>
        <v>17</v>
      </c>
      <c r="G8" s="5">
        <f t="shared" si="11"/>
        <v>0.11764705882352941</v>
      </c>
      <c r="H8" s="84">
        <v>2</v>
      </c>
      <c r="I8" s="84">
        <f t="shared" si="12"/>
        <v>2</v>
      </c>
      <c r="J8" s="89"/>
      <c r="K8" s="8">
        <v>2021</v>
      </c>
      <c r="L8" s="8">
        <v>2021</v>
      </c>
      <c r="M8" s="9"/>
      <c r="N8" s="9"/>
      <c r="O8" s="9"/>
      <c r="P8" s="79">
        <f t="shared" si="13"/>
        <v>2</v>
      </c>
      <c r="Q8" s="9"/>
      <c r="R8" s="9"/>
      <c r="S8" s="9"/>
      <c r="T8" s="9"/>
      <c r="U8" s="1">
        <f>SUM(P8:T8)</f>
        <v>2</v>
      </c>
      <c r="V8" s="9"/>
      <c r="W8" s="9"/>
      <c r="X8" s="9"/>
      <c r="Y8" s="9"/>
      <c r="Z8" s="1">
        <f>SUM(U8:Y8)</f>
        <v>2</v>
      </c>
      <c r="AA8" s="9"/>
      <c r="AB8" s="9"/>
      <c r="AC8" s="9"/>
      <c r="AD8" s="9"/>
      <c r="AE8" s="1">
        <f>SUM(Z8:AD8)</f>
        <v>2</v>
      </c>
      <c r="AF8" s="9"/>
      <c r="AG8" s="9"/>
      <c r="AH8" s="9"/>
      <c r="AI8" s="9"/>
      <c r="AJ8" s="1">
        <f>SUM(AE8:AI8)</f>
        <v>2</v>
      </c>
      <c r="AK8" s="9"/>
      <c r="AL8" s="9"/>
      <c r="AM8" s="9"/>
      <c r="AN8" s="9"/>
      <c r="AO8" s="1">
        <f>SUM(AJ8:AN8)</f>
        <v>2</v>
      </c>
      <c r="AP8" s="9"/>
      <c r="AQ8" s="9"/>
      <c r="AR8" s="9"/>
      <c r="AS8" s="9"/>
      <c r="AT8" s="1">
        <f>SUM(AO8:AS8)</f>
        <v>2</v>
      </c>
      <c r="AU8" s="9"/>
      <c r="AV8" s="9"/>
      <c r="AW8" s="9"/>
      <c r="AX8" s="9"/>
      <c r="AY8" s="1">
        <f>SUM(AT8:AX8)</f>
        <v>2</v>
      </c>
      <c r="AZ8" s="9"/>
      <c r="BA8" s="9"/>
      <c r="BB8" s="9"/>
      <c r="BC8" s="9"/>
      <c r="BD8" s="1">
        <f>SUM(AY8:BC8)</f>
        <v>2</v>
      </c>
      <c r="BE8" s="9"/>
      <c r="BF8" s="9"/>
      <c r="BG8" s="9"/>
      <c r="BH8" s="9"/>
      <c r="BI8" s="1">
        <f>SUM(BD8:BH8)</f>
        <v>2</v>
      </c>
      <c r="BJ8" s="9"/>
      <c r="BK8" s="9"/>
      <c r="BL8" s="9"/>
      <c r="BM8" s="9"/>
      <c r="BN8" s="1">
        <f>SUM(BI8:BM8)</f>
        <v>2</v>
      </c>
      <c r="BO8" s="9"/>
      <c r="BP8" s="9"/>
      <c r="BQ8" s="9"/>
      <c r="BR8" s="9"/>
      <c r="BS8" s="1">
        <f t="shared" si="10"/>
        <v>2</v>
      </c>
    </row>
    <row r="9" spans="1:71" x14ac:dyDescent="0.25">
      <c r="A9" s="1"/>
      <c r="B9" s="28" t="s">
        <v>314</v>
      </c>
      <c r="C9" s="29">
        <v>13</v>
      </c>
      <c r="D9" s="29">
        <v>9808</v>
      </c>
      <c r="E9" s="30">
        <v>15</v>
      </c>
      <c r="F9" s="1">
        <f>IF(B9="MAL",E9,IF(E9&gt;=11,E9+variables!$B$1,11))</f>
        <v>16</v>
      </c>
      <c r="G9" s="5">
        <f t="shared" si="11"/>
        <v>0.875</v>
      </c>
      <c r="H9" s="84">
        <v>10</v>
      </c>
      <c r="I9" s="84">
        <f t="shared" si="12"/>
        <v>10</v>
      </c>
      <c r="J9" s="89"/>
      <c r="K9" s="8">
        <v>2021</v>
      </c>
      <c r="L9" s="8">
        <v>2021</v>
      </c>
      <c r="M9" s="9"/>
      <c r="N9" s="9"/>
      <c r="O9" s="9"/>
      <c r="P9" s="79">
        <f t="shared" si="13"/>
        <v>10</v>
      </c>
      <c r="Q9" s="9"/>
      <c r="R9" s="9"/>
      <c r="S9" s="9"/>
      <c r="T9" s="9"/>
      <c r="U9" s="1">
        <f>SUM(P9:T9)</f>
        <v>10</v>
      </c>
      <c r="V9" s="9"/>
      <c r="W9" s="9"/>
      <c r="X9" s="9"/>
      <c r="Y9" s="9"/>
      <c r="Z9" s="1">
        <f>SUM(U9:Y9)</f>
        <v>10</v>
      </c>
      <c r="AA9" s="9"/>
      <c r="AB9" s="9"/>
      <c r="AC9" s="9"/>
      <c r="AD9" s="9"/>
      <c r="AE9" s="1">
        <f>SUM(Z9:AD9)</f>
        <v>10</v>
      </c>
      <c r="AF9" s="9"/>
      <c r="AG9" s="9"/>
      <c r="AH9" s="9"/>
      <c r="AI9" s="9"/>
      <c r="AJ9" s="1">
        <f>SUM(AE9:AI9)</f>
        <v>10</v>
      </c>
      <c r="AK9" s="9"/>
      <c r="AL9" s="9"/>
      <c r="AM9" s="9"/>
      <c r="AN9" s="9"/>
      <c r="AO9" s="1">
        <f>SUM(AJ9:AN9)</f>
        <v>10</v>
      </c>
      <c r="AP9" s="9"/>
      <c r="AQ9" s="9"/>
      <c r="AR9" s="9"/>
      <c r="AS9" s="9"/>
      <c r="AT9" s="1">
        <f>SUM(AO9:AS9)</f>
        <v>10</v>
      </c>
      <c r="AU9" s="9"/>
      <c r="AV9" s="9"/>
      <c r="AW9" s="9">
        <v>4</v>
      </c>
      <c r="AX9" s="9"/>
      <c r="AY9" s="1">
        <f>SUM(AT9:AX9)</f>
        <v>14</v>
      </c>
      <c r="AZ9" s="9"/>
      <c r="BA9" s="9"/>
      <c r="BB9" s="9"/>
      <c r="BC9" s="9"/>
      <c r="BD9" s="1">
        <f>SUM(AY9:BC9)</f>
        <v>14</v>
      </c>
      <c r="BE9" s="9"/>
      <c r="BF9" s="9"/>
      <c r="BG9" s="9"/>
      <c r="BH9" s="9"/>
      <c r="BI9" s="1">
        <f>SUM(BD9:BH9)</f>
        <v>14</v>
      </c>
      <c r="BJ9" s="9"/>
      <c r="BK9" s="9"/>
      <c r="BL9" s="9"/>
      <c r="BM9" s="9"/>
      <c r="BN9" s="1">
        <f>SUM(BI9:BM9)</f>
        <v>14</v>
      </c>
      <c r="BO9" s="9"/>
      <c r="BP9" s="9"/>
      <c r="BQ9" s="9"/>
      <c r="BR9" s="9"/>
      <c r="BS9" s="1">
        <f t="shared" si="10"/>
        <v>14</v>
      </c>
    </row>
    <row r="10" spans="1:71" x14ac:dyDescent="0.25">
      <c r="A10" s="1"/>
      <c r="B10" s="28" t="s">
        <v>119</v>
      </c>
      <c r="C10" s="29">
        <v>14</v>
      </c>
      <c r="D10" s="29">
        <v>1503</v>
      </c>
      <c r="E10" s="30">
        <v>86</v>
      </c>
      <c r="F10" s="1">
        <f>IF(B10="MAL",E10,IF(E10&gt;=11,E10+variables!$B$1,11))</f>
        <v>87</v>
      </c>
      <c r="G10" s="5">
        <f t="shared" si="11"/>
        <v>0.82758620689655171</v>
      </c>
      <c r="H10" s="84">
        <v>62</v>
      </c>
      <c r="I10" s="84">
        <f t="shared" si="12"/>
        <v>62</v>
      </c>
      <c r="J10" s="89"/>
      <c r="K10" s="8">
        <v>2021</v>
      </c>
      <c r="L10" s="8">
        <v>2021</v>
      </c>
      <c r="M10" s="9"/>
      <c r="N10" s="9"/>
      <c r="O10" s="9"/>
      <c r="P10" s="79">
        <f t="shared" si="13"/>
        <v>62</v>
      </c>
      <c r="Q10" s="9"/>
      <c r="R10" s="9"/>
      <c r="S10" s="9"/>
      <c r="T10" s="9"/>
      <c r="U10" s="1">
        <f t="shared" si="0"/>
        <v>62</v>
      </c>
      <c r="V10" s="9"/>
      <c r="W10" s="9"/>
      <c r="X10" s="9"/>
      <c r="Y10" s="9"/>
      <c r="Z10" s="1">
        <f t="shared" si="1"/>
        <v>62</v>
      </c>
      <c r="AA10" s="9"/>
      <c r="AB10" s="9"/>
      <c r="AC10" s="9"/>
      <c r="AD10" s="9"/>
      <c r="AE10" s="1">
        <f t="shared" si="2"/>
        <v>62</v>
      </c>
      <c r="AF10" s="9"/>
      <c r="AG10" s="9"/>
      <c r="AH10" s="9"/>
      <c r="AI10" s="9"/>
      <c r="AJ10" s="1">
        <f t="shared" si="3"/>
        <v>62</v>
      </c>
      <c r="AK10" s="9"/>
      <c r="AL10" s="9"/>
      <c r="AM10" s="9">
        <v>10</v>
      </c>
      <c r="AN10" s="9"/>
      <c r="AO10" s="1">
        <f t="shared" si="4"/>
        <v>72</v>
      </c>
      <c r="AP10" s="9"/>
      <c r="AQ10" s="9"/>
      <c r="AR10" s="9"/>
      <c r="AS10" s="9"/>
      <c r="AT10" s="1">
        <f t="shared" si="5"/>
        <v>72</v>
      </c>
      <c r="AU10" s="9"/>
      <c r="AV10" s="9"/>
      <c r="AW10" s="9"/>
      <c r="AX10" s="9"/>
      <c r="AY10" s="1">
        <f t="shared" si="6"/>
        <v>72</v>
      </c>
      <c r="AZ10" s="9"/>
      <c r="BA10" s="9"/>
      <c r="BB10" s="9"/>
      <c r="BC10" s="9"/>
      <c r="BD10" s="1">
        <f t="shared" si="7"/>
        <v>72</v>
      </c>
      <c r="BE10" s="9"/>
      <c r="BF10" s="9"/>
      <c r="BG10" s="9"/>
      <c r="BH10" s="9"/>
      <c r="BI10" s="1">
        <f t="shared" si="8"/>
        <v>72</v>
      </c>
      <c r="BJ10" s="9"/>
      <c r="BK10" s="9"/>
      <c r="BL10" s="9"/>
      <c r="BM10" s="9"/>
      <c r="BN10" s="1">
        <f t="shared" si="9"/>
        <v>72</v>
      </c>
      <c r="BO10" s="9"/>
      <c r="BP10" s="9"/>
      <c r="BQ10" s="9"/>
      <c r="BR10" s="9"/>
      <c r="BS10" s="1">
        <f t="shared" si="10"/>
        <v>72</v>
      </c>
    </row>
    <row r="11" spans="1:71" x14ac:dyDescent="0.25">
      <c r="A11" s="1"/>
      <c r="B11" s="28" t="s">
        <v>356</v>
      </c>
      <c r="C11" s="29">
        <v>17</v>
      </c>
      <c r="D11" s="29"/>
      <c r="E11" s="30">
        <v>23</v>
      </c>
      <c r="F11" s="1">
        <f>IF(B11="MAL",E11,IF(E11&gt;=11,E11+variables!$B$1,11))</f>
        <v>24</v>
      </c>
      <c r="G11" s="5">
        <f t="shared" si="11"/>
        <v>0.95833333333333337</v>
      </c>
      <c r="H11" s="84">
        <v>6</v>
      </c>
      <c r="I11" s="84">
        <f t="shared" si="12"/>
        <v>6</v>
      </c>
      <c r="J11" s="89"/>
      <c r="K11" s="8">
        <v>2021</v>
      </c>
      <c r="L11" s="8">
        <v>2021</v>
      </c>
      <c r="M11" s="9"/>
      <c r="N11" s="9"/>
      <c r="O11" s="9"/>
      <c r="P11" s="79">
        <f t="shared" si="13"/>
        <v>6</v>
      </c>
      <c r="Q11" s="9"/>
      <c r="R11" s="9"/>
      <c r="S11" s="9"/>
      <c r="T11" s="9"/>
      <c r="U11" s="1">
        <f t="shared" si="0"/>
        <v>6</v>
      </c>
      <c r="V11" s="9"/>
      <c r="W11" s="9"/>
      <c r="X11" s="9"/>
      <c r="Y11" s="9"/>
      <c r="Z11" s="1">
        <f t="shared" si="1"/>
        <v>6</v>
      </c>
      <c r="AA11" s="9"/>
      <c r="AB11" s="9"/>
      <c r="AC11" s="9"/>
      <c r="AD11" s="9"/>
      <c r="AE11" s="1">
        <f t="shared" si="2"/>
        <v>6</v>
      </c>
      <c r="AF11" s="9"/>
      <c r="AG11" s="9"/>
      <c r="AH11" s="9"/>
      <c r="AI11" s="9"/>
      <c r="AJ11" s="1">
        <f t="shared" si="3"/>
        <v>6</v>
      </c>
      <c r="AK11" s="9"/>
      <c r="AL11" s="9"/>
      <c r="AM11" s="9"/>
      <c r="AN11" s="9"/>
      <c r="AO11" s="1">
        <f t="shared" si="4"/>
        <v>6</v>
      </c>
      <c r="AP11" s="9"/>
      <c r="AQ11" s="9">
        <v>1</v>
      </c>
      <c r="AR11" s="9">
        <v>16</v>
      </c>
      <c r="AS11" s="9"/>
      <c r="AT11" s="1">
        <f t="shared" si="5"/>
        <v>23</v>
      </c>
      <c r="AU11" s="9"/>
      <c r="AV11" s="9"/>
      <c r="AW11" s="9"/>
      <c r="AX11" s="9"/>
      <c r="AY11" s="1">
        <f>SUM(AT11:AX11)</f>
        <v>23</v>
      </c>
      <c r="AZ11" s="9"/>
      <c r="BA11" s="9"/>
      <c r="BB11" s="9"/>
      <c r="BC11" s="9"/>
      <c r="BD11" s="1">
        <f t="shared" si="7"/>
        <v>23</v>
      </c>
      <c r="BE11" s="9"/>
      <c r="BF11" s="9"/>
      <c r="BG11" s="9"/>
      <c r="BH11" s="9"/>
      <c r="BI11" s="1">
        <f t="shared" si="8"/>
        <v>23</v>
      </c>
      <c r="BJ11" s="9"/>
      <c r="BK11" s="9"/>
      <c r="BL11" s="9"/>
      <c r="BM11" s="9"/>
      <c r="BN11" s="1">
        <f t="shared" si="9"/>
        <v>23</v>
      </c>
      <c r="BO11" s="9"/>
      <c r="BP11" s="9"/>
      <c r="BQ11" s="9"/>
      <c r="BR11" s="9"/>
      <c r="BS11" s="1">
        <f t="shared" si="10"/>
        <v>23</v>
      </c>
    </row>
    <row r="12" spans="1:71" x14ac:dyDescent="0.25">
      <c r="A12" s="1"/>
      <c r="B12" s="1"/>
      <c r="C12" s="1"/>
      <c r="D12" s="1"/>
      <c r="E12" s="1"/>
      <c r="F12" s="1"/>
      <c r="G12" s="1"/>
      <c r="H12" s="79"/>
      <c r="I12" s="79"/>
      <c r="J12" s="79"/>
      <c r="K12" s="1"/>
      <c r="L12" s="1"/>
      <c r="M12" s="1">
        <f>SUM(M4:M10)</f>
        <v>0</v>
      </c>
      <c r="N12" s="1">
        <f>SUM(N4:N10)</f>
        <v>0</v>
      </c>
      <c r="O12" s="1">
        <f>SUM(O4:O10)</f>
        <v>0</v>
      </c>
      <c r="P12" s="79">
        <f t="shared" ref="P12:AU12" si="14">SUM(P3:P11)</f>
        <v>186</v>
      </c>
      <c r="Q12" s="79">
        <f t="shared" si="14"/>
        <v>0</v>
      </c>
      <c r="R12" s="79">
        <f t="shared" si="14"/>
        <v>0</v>
      </c>
      <c r="S12" s="79">
        <f t="shared" si="14"/>
        <v>0</v>
      </c>
      <c r="T12" s="79">
        <f t="shared" si="14"/>
        <v>0</v>
      </c>
      <c r="U12" s="79">
        <f t="shared" si="14"/>
        <v>186</v>
      </c>
      <c r="V12" s="79">
        <f t="shared" si="14"/>
        <v>0</v>
      </c>
      <c r="W12" s="79">
        <f t="shared" si="14"/>
        <v>0</v>
      </c>
      <c r="X12" s="79">
        <f t="shared" si="14"/>
        <v>0</v>
      </c>
      <c r="Y12" s="79">
        <f t="shared" si="14"/>
        <v>0</v>
      </c>
      <c r="Z12" s="79">
        <f t="shared" si="14"/>
        <v>186</v>
      </c>
      <c r="AA12" s="79">
        <f t="shared" si="14"/>
        <v>0</v>
      </c>
      <c r="AB12" s="79">
        <f t="shared" si="14"/>
        <v>0</v>
      </c>
      <c r="AC12" s="79">
        <f t="shared" si="14"/>
        <v>0</v>
      </c>
      <c r="AD12" s="79">
        <f t="shared" si="14"/>
        <v>0</v>
      </c>
      <c r="AE12" s="79">
        <f t="shared" si="14"/>
        <v>186</v>
      </c>
      <c r="AF12" s="79">
        <f t="shared" si="14"/>
        <v>0</v>
      </c>
      <c r="AG12" s="79">
        <f t="shared" si="14"/>
        <v>0</v>
      </c>
      <c r="AH12" s="79">
        <f t="shared" si="14"/>
        <v>0</v>
      </c>
      <c r="AI12" s="79">
        <f t="shared" si="14"/>
        <v>0</v>
      </c>
      <c r="AJ12" s="79">
        <f t="shared" si="14"/>
        <v>186</v>
      </c>
      <c r="AK12" s="79">
        <f t="shared" si="14"/>
        <v>0</v>
      </c>
      <c r="AL12" s="79">
        <f t="shared" si="14"/>
        <v>0</v>
      </c>
      <c r="AM12" s="79">
        <f t="shared" si="14"/>
        <v>10</v>
      </c>
      <c r="AN12" s="79">
        <f t="shared" si="14"/>
        <v>0</v>
      </c>
      <c r="AO12" s="79">
        <f t="shared" si="14"/>
        <v>196</v>
      </c>
      <c r="AP12" s="79">
        <f t="shared" si="14"/>
        <v>1</v>
      </c>
      <c r="AQ12" s="79">
        <f t="shared" si="14"/>
        <v>1</v>
      </c>
      <c r="AR12" s="79">
        <f t="shared" si="14"/>
        <v>23</v>
      </c>
      <c r="AS12" s="79">
        <f t="shared" si="14"/>
        <v>0</v>
      </c>
      <c r="AT12" s="79">
        <f t="shared" si="14"/>
        <v>221</v>
      </c>
      <c r="AU12" s="79">
        <f t="shared" si="14"/>
        <v>2</v>
      </c>
      <c r="AV12" s="79">
        <f t="shared" ref="AV12:BS12" si="15">SUM(AV3:AV11)</f>
        <v>0</v>
      </c>
      <c r="AW12" s="79">
        <f t="shared" si="15"/>
        <v>29</v>
      </c>
      <c r="AX12" s="79">
        <f t="shared" si="15"/>
        <v>0</v>
      </c>
      <c r="AY12" s="79">
        <f t="shared" si="15"/>
        <v>252</v>
      </c>
      <c r="AZ12" s="79">
        <f t="shared" si="15"/>
        <v>0</v>
      </c>
      <c r="BA12" s="79">
        <f t="shared" si="15"/>
        <v>0</v>
      </c>
      <c r="BB12" s="79">
        <f t="shared" si="15"/>
        <v>0</v>
      </c>
      <c r="BC12" s="79">
        <f t="shared" si="15"/>
        <v>0</v>
      </c>
      <c r="BD12" s="79">
        <f t="shared" si="15"/>
        <v>252</v>
      </c>
      <c r="BE12" s="79">
        <f t="shared" si="15"/>
        <v>0</v>
      </c>
      <c r="BF12" s="79">
        <f t="shared" si="15"/>
        <v>0</v>
      </c>
      <c r="BG12" s="79">
        <f t="shared" si="15"/>
        <v>0</v>
      </c>
      <c r="BH12" s="79">
        <f t="shared" si="15"/>
        <v>0</v>
      </c>
      <c r="BI12" s="79">
        <f t="shared" si="15"/>
        <v>252</v>
      </c>
      <c r="BJ12" s="79">
        <f t="shared" si="15"/>
        <v>0</v>
      </c>
      <c r="BK12" s="79">
        <f t="shared" si="15"/>
        <v>0</v>
      </c>
      <c r="BL12" s="79">
        <f t="shared" si="15"/>
        <v>0</v>
      </c>
      <c r="BM12" s="79">
        <f t="shared" si="15"/>
        <v>0</v>
      </c>
      <c r="BN12" s="79">
        <f t="shared" si="15"/>
        <v>252</v>
      </c>
      <c r="BO12" s="79">
        <f t="shared" si="15"/>
        <v>0</v>
      </c>
      <c r="BP12" s="79">
        <f t="shared" si="15"/>
        <v>0</v>
      </c>
      <c r="BQ12" s="79">
        <f t="shared" si="15"/>
        <v>0</v>
      </c>
      <c r="BR12" s="79">
        <f t="shared" si="15"/>
        <v>0</v>
      </c>
      <c r="BS12" s="79">
        <f t="shared" si="15"/>
        <v>252</v>
      </c>
    </row>
    <row r="13" spans="1:71" x14ac:dyDescent="0.25">
      <c r="A13" s="1"/>
      <c r="B13" s="1" t="s">
        <v>244</v>
      </c>
      <c r="C13" s="1">
        <f>COUNT(C4:C11)</f>
        <v>8</v>
      </c>
      <c r="D13" s="1"/>
      <c r="E13" s="1">
        <f>SUM(E3:E11)</f>
        <v>287</v>
      </c>
      <c r="F13" s="1">
        <f>SUM(F3:F11)</f>
        <v>295</v>
      </c>
      <c r="G13" s="2">
        <f>$BS12/F13</f>
        <v>0.85423728813559319</v>
      </c>
      <c r="H13" s="79">
        <f>SUM(H3:H11)</f>
        <v>186</v>
      </c>
      <c r="I13" s="79">
        <f>SUM(I3:I11)</f>
        <v>187</v>
      </c>
      <c r="J13" s="79">
        <f>SUM(J3:J11)</f>
        <v>1</v>
      </c>
      <c r="K13" s="1"/>
      <c r="L13" s="1"/>
      <c r="M13" s="1"/>
      <c r="N13" s="1"/>
      <c r="O13" s="1"/>
      <c r="P13" s="2">
        <f>P12/F13</f>
        <v>0.63050847457627124</v>
      </c>
      <c r="Q13" s="1"/>
      <c r="R13" s="1">
        <f>M12+R12</f>
        <v>0</v>
      </c>
      <c r="S13" s="1">
        <f>N12+S12</f>
        <v>0</v>
      </c>
      <c r="T13" s="1">
        <f>O12+T12</f>
        <v>0</v>
      </c>
      <c r="U13" s="2">
        <f>U12/F13</f>
        <v>0.63050847457627124</v>
      </c>
      <c r="V13" s="1"/>
      <c r="W13" s="1">
        <f>R13+W12</f>
        <v>0</v>
      </c>
      <c r="X13" s="1">
        <f>S13+X12</f>
        <v>0</v>
      </c>
      <c r="Y13" s="1">
        <f>T13+Y12</f>
        <v>0</v>
      </c>
      <c r="Z13" s="2">
        <f>Z12/F13</f>
        <v>0.63050847457627124</v>
      </c>
      <c r="AA13" s="1"/>
      <c r="AB13" s="1">
        <f>W13+AB12</f>
        <v>0</v>
      </c>
      <c r="AC13" s="1">
        <f>X13+AC12</f>
        <v>0</v>
      </c>
      <c r="AD13" s="1">
        <f>Y13+AD12</f>
        <v>0</v>
      </c>
      <c r="AE13" s="2">
        <f>AE12/F13</f>
        <v>0.63050847457627124</v>
      </c>
      <c r="AF13" s="1"/>
      <c r="AG13" s="1">
        <f>AB13+AG12</f>
        <v>0</v>
      </c>
      <c r="AH13" s="1">
        <f>AC13+AH12</f>
        <v>0</v>
      </c>
      <c r="AI13" s="1">
        <f>AD13+AI12</f>
        <v>0</v>
      </c>
      <c r="AJ13" s="2">
        <f>AJ12/F13</f>
        <v>0.63050847457627124</v>
      </c>
      <c r="AK13" s="1"/>
      <c r="AL13" s="1">
        <f>AG13+AL12</f>
        <v>0</v>
      </c>
      <c r="AM13" s="1">
        <f>AH13+AM12</f>
        <v>10</v>
      </c>
      <c r="AN13" s="1">
        <f>AI13+AN12</f>
        <v>0</v>
      </c>
      <c r="AO13" s="2">
        <f>AO12/F13</f>
        <v>0.66440677966101691</v>
      </c>
      <c r="AP13" s="1"/>
      <c r="AQ13" s="1">
        <f>AL13+AQ12</f>
        <v>1</v>
      </c>
      <c r="AR13" s="1">
        <f>AM13+AR12</f>
        <v>33</v>
      </c>
      <c r="AS13" s="1">
        <f>AN13+AS12</f>
        <v>0</v>
      </c>
      <c r="AT13" s="2">
        <f>AT12/F13</f>
        <v>0.74915254237288131</v>
      </c>
      <c r="AU13" s="1"/>
      <c r="AV13" s="1">
        <f>AQ13+AV12</f>
        <v>1</v>
      </c>
      <c r="AW13" s="1">
        <f>AR13+AW12</f>
        <v>62</v>
      </c>
      <c r="AX13" s="1">
        <f>AS13+AX12</f>
        <v>0</v>
      </c>
      <c r="AY13" s="2">
        <f>AY12/F13</f>
        <v>0.85423728813559319</v>
      </c>
      <c r="AZ13" s="1"/>
      <c r="BA13" s="1">
        <f>AV13+BA12</f>
        <v>1</v>
      </c>
      <c r="BB13" s="1">
        <f>AW13+BB12</f>
        <v>62</v>
      </c>
      <c r="BC13" s="1">
        <f>AX13+BC12</f>
        <v>0</v>
      </c>
      <c r="BD13" s="2">
        <f>BD12/F13</f>
        <v>0.85423728813559319</v>
      </c>
      <c r="BE13" s="1"/>
      <c r="BF13" s="1">
        <f>BA13+BF12</f>
        <v>1</v>
      </c>
      <c r="BG13" s="1">
        <f>BB13+BG12</f>
        <v>62</v>
      </c>
      <c r="BH13" s="1">
        <f>BC13+BH12</f>
        <v>0</v>
      </c>
      <c r="BI13" s="2">
        <f>BI12/F13</f>
        <v>0.85423728813559319</v>
      </c>
      <c r="BJ13" s="1"/>
      <c r="BK13" s="1">
        <f>BF13+BK12</f>
        <v>1</v>
      </c>
      <c r="BL13" s="1">
        <f>BG13+BL12</f>
        <v>62</v>
      </c>
      <c r="BM13" s="1">
        <f>BH13+BM12</f>
        <v>0</v>
      </c>
      <c r="BN13" s="2">
        <f>BN12/F13</f>
        <v>0.85423728813559319</v>
      </c>
      <c r="BO13" s="1"/>
      <c r="BP13" s="1">
        <f>BK13+BP12</f>
        <v>1</v>
      </c>
      <c r="BQ13" s="1">
        <f>BL13+BQ12</f>
        <v>62</v>
      </c>
      <c r="BR13" s="1">
        <f>BM13+BR12</f>
        <v>0</v>
      </c>
      <c r="BS13" s="2">
        <f>BS12/F13</f>
        <v>0.85423728813559319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1"/>
  <sheetViews>
    <sheetView zoomScale="150" workbookViewId="0">
      <pane xSplit="12" ySplit="2" topLeftCell="AS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9" sqref="J9"/>
    </sheetView>
  </sheetViews>
  <sheetFormatPr defaultColWidth="8.85546875" defaultRowHeight="15" x14ac:dyDescent="0.25"/>
  <cols>
    <col min="1" max="1" width="13.5703125" customWidth="1"/>
    <col min="2" max="2" width="15.140625" customWidth="1"/>
    <col min="3" max="3" width="4.42578125" customWidth="1"/>
    <col min="4" max="4" width="8.7109375" hidden="1" customWidth="1"/>
    <col min="5" max="5" width="5.425781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28515625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38" width="3" customWidth="1"/>
    <col min="39" max="39" width="3.85546875" customWidth="1"/>
    <col min="40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8" customWidth="1"/>
    <col min="52" max="53" width="3" customWidth="1"/>
    <col min="54" max="54" width="5.140625" customWidth="1"/>
    <col min="55" max="55" width="3" customWidth="1"/>
    <col min="56" max="56" width="8.140625" customWidth="1"/>
    <col min="57" max="58" width="3" customWidth="1"/>
    <col min="59" max="59" width="4.42578125" customWidth="1"/>
    <col min="60" max="60" width="3" customWidth="1"/>
    <col min="61" max="61" width="8" customWidth="1"/>
    <col min="62" max="63" width="3" customWidth="1"/>
    <col min="64" max="64" width="4.42578125" customWidth="1"/>
    <col min="65" max="65" width="3" customWidth="1"/>
    <col min="66" max="66" width="7.8554687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30" customHeight="1" thickBot="1" x14ac:dyDescent="0.3">
      <c r="A2" s="6" t="s">
        <v>52</v>
      </c>
      <c r="B2" s="157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132</v>
      </c>
      <c r="B3" s="4"/>
      <c r="C3" s="4"/>
      <c r="D3" s="4"/>
      <c r="E3" s="3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237" customFormat="1" x14ac:dyDescent="0.25">
      <c r="A4" s="232"/>
      <c r="B4" s="289" t="s">
        <v>406</v>
      </c>
      <c r="C4" s="288">
        <v>3</v>
      </c>
      <c r="D4" s="288">
        <v>2224</v>
      </c>
      <c r="E4" s="294">
        <v>40</v>
      </c>
      <c r="F4" s="232">
        <f>IF(B4="MAL",E4,IF(E4&gt;=11,E4+variables!$B$1,11))</f>
        <v>41</v>
      </c>
      <c r="G4" s="250">
        <f t="shared" ref="G4:G9" si="11">$BS4/F4</f>
        <v>1</v>
      </c>
      <c r="H4" s="251">
        <v>13</v>
      </c>
      <c r="I4" s="251">
        <f t="shared" ref="I4:I9" si="12">+H4+J4</f>
        <v>13</v>
      </c>
      <c r="J4" s="252"/>
      <c r="K4" s="253">
        <v>2021</v>
      </c>
      <c r="L4" s="253">
        <v>2021</v>
      </c>
      <c r="M4" s="235"/>
      <c r="N4" s="235"/>
      <c r="O4" s="235"/>
      <c r="P4" s="236">
        <f t="shared" ref="P4:P9" si="13">SUM(M4:O4)+H4</f>
        <v>13</v>
      </c>
      <c r="Q4" s="235"/>
      <c r="R4" s="235"/>
      <c r="S4" s="235">
        <v>1</v>
      </c>
      <c r="T4" s="235"/>
      <c r="U4" s="232">
        <f t="shared" si="0"/>
        <v>14</v>
      </c>
      <c r="V4" s="235"/>
      <c r="W4" s="235"/>
      <c r="X4" s="235"/>
      <c r="Y4" s="235"/>
      <c r="Z4" s="232">
        <f t="shared" si="1"/>
        <v>14</v>
      </c>
      <c r="AA4" s="235"/>
      <c r="AB4" s="235"/>
      <c r="AC4" s="235">
        <v>6</v>
      </c>
      <c r="AD4" s="235"/>
      <c r="AE4" s="232">
        <f t="shared" si="2"/>
        <v>20</v>
      </c>
      <c r="AF4" s="235"/>
      <c r="AG4" s="235">
        <v>2</v>
      </c>
      <c r="AH4" s="235">
        <v>3</v>
      </c>
      <c r="AI4" s="235"/>
      <c r="AJ4" s="232">
        <f t="shared" si="3"/>
        <v>25</v>
      </c>
      <c r="AK4" s="235"/>
      <c r="AL4" s="235"/>
      <c r="AM4" s="235"/>
      <c r="AN4" s="235"/>
      <c r="AO4" s="232">
        <f t="shared" si="4"/>
        <v>25</v>
      </c>
      <c r="AP4" s="235"/>
      <c r="AQ4" s="235"/>
      <c r="AR4" s="235">
        <v>16</v>
      </c>
      <c r="AS4" s="235"/>
      <c r="AT4" s="232">
        <f t="shared" si="5"/>
        <v>41</v>
      </c>
      <c r="AU4" s="235"/>
      <c r="AV4" s="235"/>
      <c r="AW4" s="235"/>
      <c r="AX4" s="235"/>
      <c r="AY4" s="232">
        <f t="shared" si="6"/>
        <v>41</v>
      </c>
      <c r="AZ4" s="235"/>
      <c r="BA4" s="235"/>
      <c r="BB4" s="235"/>
      <c r="BC4" s="235"/>
      <c r="BD4" s="232">
        <f t="shared" si="7"/>
        <v>41</v>
      </c>
      <c r="BE4" s="235"/>
      <c r="BF4" s="235"/>
      <c r="BG4" s="235"/>
      <c r="BH4" s="235"/>
      <c r="BI4" s="232">
        <f t="shared" si="8"/>
        <v>41</v>
      </c>
      <c r="BJ4" s="235"/>
      <c r="BK4" s="235"/>
      <c r="BL4" s="235"/>
      <c r="BM4" s="235"/>
      <c r="BN4" s="232">
        <f t="shared" si="9"/>
        <v>41</v>
      </c>
      <c r="BO4" s="235"/>
      <c r="BP4" s="235"/>
      <c r="BQ4" s="235"/>
      <c r="BR4" s="235"/>
      <c r="BS4" s="232">
        <f t="shared" si="10"/>
        <v>41</v>
      </c>
    </row>
    <row r="5" spans="1:71" x14ac:dyDescent="0.25">
      <c r="A5" s="1"/>
      <c r="B5" s="28" t="s">
        <v>403</v>
      </c>
      <c r="C5" s="29">
        <v>4</v>
      </c>
      <c r="D5" s="29">
        <v>2329</v>
      </c>
      <c r="E5" s="30">
        <v>17</v>
      </c>
      <c r="F5" s="1">
        <f>IF(B5="MAL",E5,IF(E5&gt;=11,E5+variables!$B$1,11))</f>
        <v>18</v>
      </c>
      <c r="G5" s="5">
        <f t="shared" si="11"/>
        <v>0.88888888888888884</v>
      </c>
      <c r="H5" s="84">
        <v>16</v>
      </c>
      <c r="I5" s="84">
        <f t="shared" si="12"/>
        <v>16</v>
      </c>
      <c r="J5" s="89"/>
      <c r="K5" s="8">
        <v>2021</v>
      </c>
      <c r="L5" s="8">
        <v>2021</v>
      </c>
      <c r="M5" s="9"/>
      <c r="N5" s="9"/>
      <c r="O5" s="9"/>
      <c r="P5" s="79">
        <f t="shared" si="13"/>
        <v>16</v>
      </c>
      <c r="Q5" s="9"/>
      <c r="R5" s="9"/>
      <c r="S5" s="9"/>
      <c r="T5" s="9"/>
      <c r="U5" s="1">
        <f t="shared" si="0"/>
        <v>16</v>
      </c>
      <c r="V5" s="9"/>
      <c r="W5" s="9"/>
      <c r="X5" s="9"/>
      <c r="Y5" s="9"/>
      <c r="Z5" s="1">
        <f t="shared" si="1"/>
        <v>16</v>
      </c>
      <c r="AA5" s="9"/>
      <c r="AB5" s="9"/>
      <c r="AC5" s="9"/>
      <c r="AD5" s="9"/>
      <c r="AE5" s="1">
        <f t="shared" si="2"/>
        <v>16</v>
      </c>
      <c r="AF5" s="9"/>
      <c r="AG5" s="9"/>
      <c r="AH5" s="9"/>
      <c r="AI5" s="9"/>
      <c r="AJ5" s="1">
        <f t="shared" si="3"/>
        <v>16</v>
      </c>
      <c r="AK5" s="9"/>
      <c r="AL5" s="9"/>
      <c r="AM5" s="9"/>
      <c r="AN5" s="9"/>
      <c r="AO5" s="1">
        <f t="shared" si="4"/>
        <v>16</v>
      </c>
      <c r="AP5" s="9"/>
      <c r="AQ5" s="9"/>
      <c r="AR5" s="9"/>
      <c r="AS5" s="9"/>
      <c r="AT5" s="1">
        <f t="shared" si="5"/>
        <v>16</v>
      </c>
      <c r="AU5" s="9"/>
      <c r="AV5" s="9"/>
      <c r="AW5" s="9"/>
      <c r="AX5" s="9"/>
      <c r="AY5" s="1">
        <f t="shared" si="6"/>
        <v>16</v>
      </c>
      <c r="AZ5" s="9"/>
      <c r="BA5" s="9"/>
      <c r="BB5" s="9"/>
      <c r="BC5" s="9"/>
      <c r="BD5" s="1">
        <f t="shared" si="7"/>
        <v>16</v>
      </c>
      <c r="BE5" s="9"/>
      <c r="BF5" s="9"/>
      <c r="BG5" s="9"/>
      <c r="BH5" s="9"/>
      <c r="BI5" s="1">
        <f t="shared" si="8"/>
        <v>16</v>
      </c>
      <c r="BJ5" s="9"/>
      <c r="BK5" s="9"/>
      <c r="BL5" s="9"/>
      <c r="BM5" s="9"/>
      <c r="BN5" s="1">
        <f t="shared" si="9"/>
        <v>16</v>
      </c>
      <c r="BO5" s="9"/>
      <c r="BP5" s="9"/>
      <c r="BQ5" s="9"/>
      <c r="BR5" s="9"/>
      <c r="BS5" s="1">
        <f t="shared" si="10"/>
        <v>16</v>
      </c>
    </row>
    <row r="6" spans="1:71" s="218" customFormat="1" x14ac:dyDescent="0.25">
      <c r="A6" s="214"/>
      <c r="B6" s="248" t="s">
        <v>109</v>
      </c>
      <c r="C6" s="262">
        <v>6</v>
      </c>
      <c r="D6" s="262">
        <v>7824</v>
      </c>
      <c r="E6" s="263">
        <v>24</v>
      </c>
      <c r="F6" s="214">
        <f>IF(B6="MAL",E6,IF(E6&gt;=11,E6+variables!$B$1,11))</f>
        <v>25</v>
      </c>
      <c r="G6" s="264">
        <f t="shared" si="11"/>
        <v>1.04</v>
      </c>
      <c r="H6" s="265">
        <v>12</v>
      </c>
      <c r="I6" s="265">
        <f t="shared" si="12"/>
        <v>16</v>
      </c>
      <c r="J6" s="260">
        <v>4</v>
      </c>
      <c r="K6" s="272">
        <v>2021</v>
      </c>
      <c r="L6" s="272">
        <v>2021</v>
      </c>
      <c r="M6" s="217"/>
      <c r="N6" s="217"/>
      <c r="O6" s="217"/>
      <c r="P6" s="216">
        <f t="shared" si="13"/>
        <v>12</v>
      </c>
      <c r="Q6" s="217">
        <v>1</v>
      </c>
      <c r="R6" s="217">
        <v>2</v>
      </c>
      <c r="S6" s="217">
        <v>8</v>
      </c>
      <c r="T6" s="217"/>
      <c r="U6" s="214">
        <f>SUM(P6:T6)</f>
        <v>23</v>
      </c>
      <c r="V6" s="217"/>
      <c r="W6" s="217"/>
      <c r="X6" s="217"/>
      <c r="Y6" s="217"/>
      <c r="Z6" s="214">
        <f>SUM(U6:Y6)</f>
        <v>23</v>
      </c>
      <c r="AA6" s="217">
        <v>2</v>
      </c>
      <c r="AB6" s="217"/>
      <c r="AC6" s="217"/>
      <c r="AD6" s="217"/>
      <c r="AE6" s="214">
        <f>SUM(Z6:AD6)</f>
        <v>25</v>
      </c>
      <c r="AF6" s="217"/>
      <c r="AG6" s="217"/>
      <c r="AH6" s="217">
        <v>1</v>
      </c>
      <c r="AI6" s="217"/>
      <c r="AJ6" s="214">
        <f>SUM(AE6:AI6)</f>
        <v>26</v>
      </c>
      <c r="AK6" s="217"/>
      <c r="AL6" s="217"/>
      <c r="AM6" s="217"/>
      <c r="AN6" s="217"/>
      <c r="AO6" s="214">
        <f>SUM(AJ6:AN6)</f>
        <v>26</v>
      </c>
      <c r="AP6" s="217"/>
      <c r="AQ6" s="217"/>
      <c r="AR6" s="217"/>
      <c r="AS6" s="217"/>
      <c r="AT6" s="214">
        <f>SUM(AO6:AS6)</f>
        <v>26</v>
      </c>
      <c r="AU6" s="217"/>
      <c r="AV6" s="217"/>
      <c r="AW6" s="217"/>
      <c r="AX6" s="217"/>
      <c r="AY6" s="214">
        <f>SUM(AT6:AX6)</f>
        <v>26</v>
      </c>
      <c r="AZ6" s="217"/>
      <c r="BA6" s="217"/>
      <c r="BB6" s="217"/>
      <c r="BC6" s="217"/>
      <c r="BD6" s="214">
        <f>SUM(AY6:BC6)</f>
        <v>26</v>
      </c>
      <c r="BE6" s="217"/>
      <c r="BF6" s="217"/>
      <c r="BG6" s="217"/>
      <c r="BH6" s="217"/>
      <c r="BI6" s="214">
        <f>SUM(BD6:BH6)</f>
        <v>26</v>
      </c>
      <c r="BJ6" s="217"/>
      <c r="BK6" s="217"/>
      <c r="BL6" s="217"/>
      <c r="BM6" s="217"/>
      <c r="BN6" s="214">
        <f>SUM(BI6:BM6)</f>
        <v>26</v>
      </c>
      <c r="BO6" s="217"/>
      <c r="BP6" s="217"/>
      <c r="BQ6" s="217"/>
      <c r="BR6" s="217"/>
      <c r="BS6" s="214">
        <f t="shared" si="10"/>
        <v>26</v>
      </c>
    </row>
    <row r="7" spans="1:71" s="218" customFormat="1" x14ac:dyDescent="0.25">
      <c r="A7" s="214"/>
      <c r="B7" s="248" t="s">
        <v>130</v>
      </c>
      <c r="C7" s="262">
        <v>9</v>
      </c>
      <c r="D7" s="262">
        <v>239</v>
      </c>
      <c r="E7" s="263">
        <v>38</v>
      </c>
      <c r="F7" s="214">
        <f>IF(B7="MAL",E7,IF(E7&gt;=11,E7+variables!$B$1,11))</f>
        <v>39</v>
      </c>
      <c r="G7" s="264">
        <f t="shared" si="11"/>
        <v>1.0256410256410255</v>
      </c>
      <c r="H7" s="265">
        <v>35</v>
      </c>
      <c r="I7" s="265">
        <f t="shared" si="12"/>
        <v>35</v>
      </c>
      <c r="J7" s="260"/>
      <c r="K7" s="272">
        <v>2021</v>
      </c>
      <c r="L7" s="272">
        <v>2021</v>
      </c>
      <c r="M7" s="217"/>
      <c r="N7" s="217"/>
      <c r="O7" s="217">
        <v>3</v>
      </c>
      <c r="P7" s="216">
        <f t="shared" si="13"/>
        <v>38</v>
      </c>
      <c r="Q7" s="217"/>
      <c r="R7" s="217">
        <v>2</v>
      </c>
      <c r="S7" s="217"/>
      <c r="T7" s="217"/>
      <c r="U7" s="214">
        <f t="shared" si="0"/>
        <v>40</v>
      </c>
      <c r="V7" s="217"/>
      <c r="W7" s="217"/>
      <c r="X7" s="217"/>
      <c r="Y7" s="217"/>
      <c r="Z7" s="214">
        <f t="shared" si="1"/>
        <v>40</v>
      </c>
      <c r="AA7" s="217"/>
      <c r="AB7" s="217"/>
      <c r="AC7" s="217"/>
      <c r="AD7" s="217"/>
      <c r="AE7" s="214">
        <f t="shared" si="2"/>
        <v>40</v>
      </c>
      <c r="AF7" s="217"/>
      <c r="AG7" s="217"/>
      <c r="AH7" s="217"/>
      <c r="AI7" s="217"/>
      <c r="AJ7" s="214">
        <f t="shared" si="3"/>
        <v>40</v>
      </c>
      <c r="AK7" s="217"/>
      <c r="AL7" s="217"/>
      <c r="AM7" s="217"/>
      <c r="AN7" s="217"/>
      <c r="AO7" s="214">
        <f t="shared" si="4"/>
        <v>40</v>
      </c>
      <c r="AP7" s="217"/>
      <c r="AQ7" s="217"/>
      <c r="AR7" s="217"/>
      <c r="AS7" s="217"/>
      <c r="AT7" s="214">
        <f t="shared" si="5"/>
        <v>40</v>
      </c>
      <c r="AU7" s="217"/>
      <c r="AV7" s="217"/>
      <c r="AW7" s="217"/>
      <c r="AX7" s="217"/>
      <c r="AY7" s="214">
        <f t="shared" si="6"/>
        <v>40</v>
      </c>
      <c r="AZ7" s="217"/>
      <c r="BA7" s="217"/>
      <c r="BB7" s="217"/>
      <c r="BC7" s="217"/>
      <c r="BD7" s="214">
        <f t="shared" si="7"/>
        <v>40</v>
      </c>
      <c r="BE7" s="217"/>
      <c r="BF7" s="217"/>
      <c r="BG7" s="217"/>
      <c r="BH7" s="217"/>
      <c r="BI7" s="214">
        <f t="shared" si="8"/>
        <v>40</v>
      </c>
      <c r="BJ7" s="217"/>
      <c r="BK7" s="217"/>
      <c r="BL7" s="217"/>
      <c r="BM7" s="217"/>
      <c r="BN7" s="214">
        <f t="shared" si="9"/>
        <v>40</v>
      </c>
      <c r="BO7" s="217"/>
      <c r="BP7" s="217"/>
      <c r="BQ7" s="217"/>
      <c r="BR7" s="217"/>
      <c r="BS7" s="214">
        <f t="shared" si="10"/>
        <v>40</v>
      </c>
    </row>
    <row r="8" spans="1:71" x14ac:dyDescent="0.25">
      <c r="A8" s="1"/>
      <c r="B8" s="28" t="s">
        <v>174</v>
      </c>
      <c r="C8" s="29">
        <v>11</v>
      </c>
      <c r="D8" s="29">
        <v>1263</v>
      </c>
      <c r="E8" s="30">
        <v>43</v>
      </c>
      <c r="F8" s="1">
        <f>IF(B8="MAL",E8,IF(E8&gt;=11,E8+variables!$B$1,11))</f>
        <v>44</v>
      </c>
      <c r="G8" s="5">
        <f t="shared" si="11"/>
        <v>0.5</v>
      </c>
      <c r="H8" s="84">
        <v>8</v>
      </c>
      <c r="I8" s="84">
        <f t="shared" si="12"/>
        <v>12</v>
      </c>
      <c r="J8" s="89">
        <v>4</v>
      </c>
      <c r="K8" s="8">
        <v>2021</v>
      </c>
      <c r="L8" s="8">
        <v>2021</v>
      </c>
      <c r="M8" s="9"/>
      <c r="N8" s="9"/>
      <c r="O8" s="9">
        <v>2</v>
      </c>
      <c r="P8" s="79">
        <f t="shared" si="13"/>
        <v>10</v>
      </c>
      <c r="Q8" s="9"/>
      <c r="R8" s="9"/>
      <c r="S8" s="9">
        <v>2</v>
      </c>
      <c r="T8" s="9">
        <v>3</v>
      </c>
      <c r="U8" s="1">
        <f t="shared" si="0"/>
        <v>15</v>
      </c>
      <c r="V8" s="9"/>
      <c r="W8" s="9"/>
      <c r="X8" s="9"/>
      <c r="Y8" s="9"/>
      <c r="Z8" s="1">
        <f t="shared" si="1"/>
        <v>15</v>
      </c>
      <c r="AA8" s="9"/>
      <c r="AB8" s="9"/>
      <c r="AC8" s="9"/>
      <c r="AD8" s="9"/>
      <c r="AE8" s="1">
        <f t="shared" si="2"/>
        <v>15</v>
      </c>
      <c r="AF8" s="9">
        <v>1</v>
      </c>
      <c r="AG8" s="9">
        <v>1</v>
      </c>
      <c r="AH8" s="9">
        <v>1</v>
      </c>
      <c r="AI8" s="9"/>
      <c r="AJ8" s="1">
        <f t="shared" si="3"/>
        <v>18</v>
      </c>
      <c r="AK8" s="9"/>
      <c r="AL8" s="9"/>
      <c r="AM8" s="9"/>
      <c r="AN8" s="9"/>
      <c r="AO8" s="1">
        <f t="shared" si="4"/>
        <v>18</v>
      </c>
      <c r="AP8" s="9"/>
      <c r="AQ8" s="9"/>
      <c r="AR8" s="9"/>
      <c r="AS8" s="9"/>
      <c r="AT8" s="1">
        <f t="shared" si="5"/>
        <v>18</v>
      </c>
      <c r="AU8" s="9"/>
      <c r="AV8" s="9"/>
      <c r="AW8" s="9">
        <v>3</v>
      </c>
      <c r="AX8" s="9">
        <v>1</v>
      </c>
      <c r="AY8" s="1">
        <f t="shared" si="6"/>
        <v>22</v>
      </c>
      <c r="AZ8" s="9"/>
      <c r="BA8" s="9"/>
      <c r="BB8" s="9"/>
      <c r="BC8" s="9"/>
      <c r="BD8" s="1">
        <f t="shared" si="7"/>
        <v>22</v>
      </c>
      <c r="BE8" s="9"/>
      <c r="BF8" s="9"/>
      <c r="BG8" s="9"/>
      <c r="BH8" s="9"/>
      <c r="BI8" s="1">
        <f t="shared" si="8"/>
        <v>22</v>
      </c>
      <c r="BJ8" s="9"/>
      <c r="BK8" s="9"/>
      <c r="BL8" s="9"/>
      <c r="BM8" s="9"/>
      <c r="BN8" s="1">
        <f t="shared" si="9"/>
        <v>22</v>
      </c>
      <c r="BO8" s="9"/>
      <c r="BP8" s="9"/>
      <c r="BQ8" s="9"/>
      <c r="BR8" s="9"/>
      <c r="BS8" s="1">
        <f t="shared" si="10"/>
        <v>22</v>
      </c>
    </row>
    <row r="9" spans="1:71" x14ac:dyDescent="0.25">
      <c r="A9" s="1"/>
      <c r="B9" s="28" t="s">
        <v>237</v>
      </c>
      <c r="C9" s="29">
        <v>18</v>
      </c>
      <c r="D9" s="29">
        <v>1585</v>
      </c>
      <c r="E9" s="30">
        <v>22</v>
      </c>
      <c r="F9" s="1">
        <f>IF(B9="MAL",E9,IF(E9&gt;=11,E9+variables!$B$1,11))</f>
        <v>23</v>
      </c>
      <c r="G9" s="5">
        <f t="shared" si="11"/>
        <v>0.91304347826086951</v>
      </c>
      <c r="H9" s="84">
        <v>6</v>
      </c>
      <c r="I9" s="84">
        <f t="shared" si="12"/>
        <v>6</v>
      </c>
      <c r="J9" s="89"/>
      <c r="K9" s="8">
        <v>2021</v>
      </c>
      <c r="L9" s="9">
        <v>2021</v>
      </c>
      <c r="M9" s="9"/>
      <c r="N9" s="9"/>
      <c r="O9" s="9"/>
      <c r="P9" s="79">
        <f t="shared" si="13"/>
        <v>6</v>
      </c>
      <c r="Q9" s="9"/>
      <c r="R9" s="9"/>
      <c r="S9" s="9"/>
      <c r="T9" s="9"/>
      <c r="U9" s="1">
        <f t="shared" si="0"/>
        <v>6</v>
      </c>
      <c r="V9" s="9"/>
      <c r="W9" s="9"/>
      <c r="X9" s="9"/>
      <c r="Y9" s="9"/>
      <c r="Z9" s="1">
        <f t="shared" si="1"/>
        <v>6</v>
      </c>
      <c r="AA9" s="9"/>
      <c r="AB9" s="9"/>
      <c r="AC9" s="9">
        <v>6</v>
      </c>
      <c r="AD9" s="9"/>
      <c r="AE9" s="1">
        <f t="shared" si="2"/>
        <v>12</v>
      </c>
      <c r="AF9" s="9"/>
      <c r="AG9" s="9"/>
      <c r="AH9" s="9">
        <v>3</v>
      </c>
      <c r="AI9" s="9"/>
      <c r="AJ9" s="1">
        <f t="shared" si="3"/>
        <v>15</v>
      </c>
      <c r="AK9" s="9"/>
      <c r="AL9" s="9"/>
      <c r="AM9" s="9"/>
      <c r="AN9" s="9"/>
      <c r="AO9" s="1">
        <f t="shared" si="4"/>
        <v>15</v>
      </c>
      <c r="AP9" s="9"/>
      <c r="AQ9" s="9">
        <v>2</v>
      </c>
      <c r="AR9" s="9">
        <v>4</v>
      </c>
      <c r="AS9" s="9"/>
      <c r="AT9" s="1">
        <f t="shared" si="5"/>
        <v>21</v>
      </c>
      <c r="AU9" s="9"/>
      <c r="AV9" s="9"/>
      <c r="AW9" s="9"/>
      <c r="AX9" s="9"/>
      <c r="AY9" s="1">
        <f t="shared" si="6"/>
        <v>21</v>
      </c>
      <c r="AZ9" s="9"/>
      <c r="BA9" s="9"/>
      <c r="BB9" s="9"/>
      <c r="BC9" s="9"/>
      <c r="BD9" s="1">
        <f t="shared" si="7"/>
        <v>21</v>
      </c>
      <c r="BE9" s="9"/>
      <c r="BF9" s="9"/>
      <c r="BG9" s="9"/>
      <c r="BH9" s="9"/>
      <c r="BI9" s="1">
        <f t="shared" si="8"/>
        <v>21</v>
      </c>
      <c r="BJ9" s="9"/>
      <c r="BK9" s="9"/>
      <c r="BL9" s="9"/>
      <c r="BM9" s="9"/>
      <c r="BN9" s="1">
        <f t="shared" si="9"/>
        <v>21</v>
      </c>
      <c r="BO9" s="9"/>
      <c r="BP9" s="9"/>
      <c r="BQ9" s="9"/>
      <c r="BR9" s="9"/>
      <c r="BS9" s="1">
        <f t="shared" si="10"/>
        <v>21</v>
      </c>
    </row>
    <row r="10" spans="1:71" x14ac:dyDescent="0.25">
      <c r="A10" s="1"/>
      <c r="B10" s="1"/>
      <c r="C10" s="1"/>
      <c r="D10" s="1"/>
      <c r="E10" s="1"/>
      <c r="F10" s="1"/>
      <c r="G10" s="1"/>
      <c r="H10" s="79"/>
      <c r="I10" s="79"/>
      <c r="J10" s="79"/>
      <c r="K10" s="1"/>
      <c r="L10" s="1"/>
      <c r="M10" s="1">
        <f>SUM(M4:M9)</f>
        <v>0</v>
      </c>
      <c r="N10" s="1">
        <f>SUM(N4:N9)</f>
        <v>0</v>
      </c>
      <c r="O10" s="1">
        <f>SUM(O4:O9)</f>
        <v>5</v>
      </c>
      <c r="P10" s="79">
        <f t="shared" ref="P10:AU10" si="14">SUM(P3:P9)</f>
        <v>95</v>
      </c>
      <c r="Q10" s="79">
        <f t="shared" si="14"/>
        <v>1</v>
      </c>
      <c r="R10" s="79">
        <f t="shared" si="14"/>
        <v>4</v>
      </c>
      <c r="S10" s="79">
        <f t="shared" si="14"/>
        <v>11</v>
      </c>
      <c r="T10" s="79">
        <f t="shared" si="14"/>
        <v>3</v>
      </c>
      <c r="U10" s="79">
        <f t="shared" si="14"/>
        <v>114</v>
      </c>
      <c r="V10" s="79">
        <f t="shared" si="14"/>
        <v>0</v>
      </c>
      <c r="W10" s="79">
        <f t="shared" si="14"/>
        <v>0</v>
      </c>
      <c r="X10" s="79">
        <f t="shared" si="14"/>
        <v>0</v>
      </c>
      <c r="Y10" s="79">
        <f t="shared" si="14"/>
        <v>0</v>
      </c>
      <c r="Z10" s="79">
        <f t="shared" si="14"/>
        <v>114</v>
      </c>
      <c r="AA10" s="79">
        <f t="shared" si="14"/>
        <v>2</v>
      </c>
      <c r="AB10" s="79">
        <f t="shared" si="14"/>
        <v>0</v>
      </c>
      <c r="AC10" s="79">
        <f t="shared" si="14"/>
        <v>12</v>
      </c>
      <c r="AD10" s="79">
        <f t="shared" si="14"/>
        <v>0</v>
      </c>
      <c r="AE10" s="79">
        <f t="shared" si="14"/>
        <v>128</v>
      </c>
      <c r="AF10" s="79">
        <f t="shared" si="14"/>
        <v>1</v>
      </c>
      <c r="AG10" s="79">
        <f t="shared" si="14"/>
        <v>3</v>
      </c>
      <c r="AH10" s="79">
        <f t="shared" si="14"/>
        <v>8</v>
      </c>
      <c r="AI10" s="79">
        <f t="shared" si="14"/>
        <v>0</v>
      </c>
      <c r="AJ10" s="79">
        <f t="shared" si="14"/>
        <v>140</v>
      </c>
      <c r="AK10" s="79">
        <f t="shared" si="14"/>
        <v>0</v>
      </c>
      <c r="AL10" s="79">
        <f t="shared" si="14"/>
        <v>0</v>
      </c>
      <c r="AM10" s="79">
        <f t="shared" si="14"/>
        <v>0</v>
      </c>
      <c r="AN10" s="79">
        <f t="shared" si="14"/>
        <v>0</v>
      </c>
      <c r="AO10" s="79">
        <f t="shared" si="14"/>
        <v>140</v>
      </c>
      <c r="AP10" s="79">
        <f t="shared" si="14"/>
        <v>0</v>
      </c>
      <c r="AQ10" s="79">
        <f t="shared" si="14"/>
        <v>2</v>
      </c>
      <c r="AR10" s="79">
        <f t="shared" si="14"/>
        <v>20</v>
      </c>
      <c r="AS10" s="79">
        <f t="shared" si="14"/>
        <v>0</v>
      </c>
      <c r="AT10" s="79">
        <f t="shared" si="14"/>
        <v>162</v>
      </c>
      <c r="AU10" s="79">
        <f t="shared" si="14"/>
        <v>0</v>
      </c>
      <c r="AV10" s="79">
        <f t="shared" ref="AV10:BS10" si="15">SUM(AV3:AV9)</f>
        <v>0</v>
      </c>
      <c r="AW10" s="79">
        <f t="shared" si="15"/>
        <v>3</v>
      </c>
      <c r="AX10" s="79">
        <f t="shared" si="15"/>
        <v>1</v>
      </c>
      <c r="AY10" s="79">
        <f t="shared" si="15"/>
        <v>166</v>
      </c>
      <c r="AZ10" s="79">
        <f t="shared" si="15"/>
        <v>0</v>
      </c>
      <c r="BA10" s="79">
        <f t="shared" si="15"/>
        <v>0</v>
      </c>
      <c r="BB10" s="79">
        <f t="shared" si="15"/>
        <v>0</v>
      </c>
      <c r="BC10" s="79">
        <f t="shared" si="15"/>
        <v>0</v>
      </c>
      <c r="BD10" s="79">
        <f t="shared" si="15"/>
        <v>166</v>
      </c>
      <c r="BE10" s="79">
        <f t="shared" si="15"/>
        <v>0</v>
      </c>
      <c r="BF10" s="79">
        <f t="shared" si="15"/>
        <v>0</v>
      </c>
      <c r="BG10" s="79">
        <f t="shared" si="15"/>
        <v>0</v>
      </c>
      <c r="BH10" s="79">
        <f t="shared" si="15"/>
        <v>0</v>
      </c>
      <c r="BI10" s="79">
        <f t="shared" si="15"/>
        <v>166</v>
      </c>
      <c r="BJ10" s="79">
        <f t="shared" si="15"/>
        <v>0</v>
      </c>
      <c r="BK10" s="79">
        <f t="shared" si="15"/>
        <v>0</v>
      </c>
      <c r="BL10" s="79">
        <f t="shared" si="15"/>
        <v>0</v>
      </c>
      <c r="BM10" s="79">
        <f t="shared" si="15"/>
        <v>0</v>
      </c>
      <c r="BN10" s="79">
        <f t="shared" si="15"/>
        <v>166</v>
      </c>
      <c r="BO10" s="79">
        <f t="shared" si="15"/>
        <v>0</v>
      </c>
      <c r="BP10" s="79">
        <f t="shared" si="15"/>
        <v>0</v>
      </c>
      <c r="BQ10" s="79">
        <f t="shared" si="15"/>
        <v>0</v>
      </c>
      <c r="BR10" s="79">
        <f t="shared" si="15"/>
        <v>0</v>
      </c>
      <c r="BS10" s="79">
        <f t="shared" si="15"/>
        <v>166</v>
      </c>
    </row>
    <row r="11" spans="1:71" x14ac:dyDescent="0.25">
      <c r="A11" s="1"/>
      <c r="B11" s="1" t="s">
        <v>244</v>
      </c>
      <c r="C11" s="1">
        <f>COUNT(C4:C9)</f>
        <v>6</v>
      </c>
      <c r="D11" s="1"/>
      <c r="E11" s="1">
        <f>SUM(E3:E9)</f>
        <v>184</v>
      </c>
      <c r="F11" s="1">
        <f>SUM(F3:F9)</f>
        <v>190</v>
      </c>
      <c r="G11" s="2">
        <f>$BS10/F11</f>
        <v>0.87368421052631584</v>
      </c>
      <c r="H11" s="79">
        <f>SUM(H3:H9)</f>
        <v>90</v>
      </c>
      <c r="I11" s="79">
        <f>SUM(I3:I9)</f>
        <v>98</v>
      </c>
      <c r="J11" s="79">
        <f>SUM(J3:J9)</f>
        <v>8</v>
      </c>
      <c r="K11" s="1"/>
      <c r="L11" s="1"/>
      <c r="M11" s="1"/>
      <c r="N11" s="1"/>
      <c r="O11" s="1"/>
      <c r="P11" s="2">
        <f>P10/F11</f>
        <v>0.5</v>
      </c>
      <c r="Q11" s="1"/>
      <c r="R11" s="1">
        <f>M10+R10</f>
        <v>4</v>
      </c>
      <c r="S11" s="1">
        <f>N10+S10</f>
        <v>11</v>
      </c>
      <c r="T11" s="1">
        <f>O10+T10</f>
        <v>8</v>
      </c>
      <c r="U11" s="2">
        <f>U10/F11</f>
        <v>0.6</v>
      </c>
      <c r="V11" s="1"/>
      <c r="W11" s="1">
        <f>R11+W10</f>
        <v>4</v>
      </c>
      <c r="X11" s="1">
        <f>S11+X10</f>
        <v>11</v>
      </c>
      <c r="Y11" s="1">
        <f>T11+Y10</f>
        <v>8</v>
      </c>
      <c r="Z11" s="2">
        <f>Z10/F11</f>
        <v>0.6</v>
      </c>
      <c r="AA11" s="1"/>
      <c r="AB11" s="1">
        <f>W11+AB10</f>
        <v>4</v>
      </c>
      <c r="AC11" s="1">
        <f>X11+AC10</f>
        <v>23</v>
      </c>
      <c r="AD11" s="1">
        <f>Y11+AD10</f>
        <v>8</v>
      </c>
      <c r="AE11" s="2">
        <f>AE10/F11</f>
        <v>0.67368421052631577</v>
      </c>
      <c r="AF11" s="1"/>
      <c r="AG11" s="1">
        <f>AB11+AG10</f>
        <v>7</v>
      </c>
      <c r="AH11" s="1">
        <f>AC11+AH10</f>
        <v>31</v>
      </c>
      <c r="AI11" s="1">
        <f>AD11+AI10</f>
        <v>8</v>
      </c>
      <c r="AJ11" s="2">
        <f>AJ10/F11</f>
        <v>0.73684210526315785</v>
      </c>
      <c r="AK11" s="1"/>
      <c r="AL11" s="1">
        <f>AG11+AL10</f>
        <v>7</v>
      </c>
      <c r="AM11" s="1">
        <f>AH11+AM10</f>
        <v>31</v>
      </c>
      <c r="AN11" s="1">
        <f>AI11+AN10</f>
        <v>8</v>
      </c>
      <c r="AO11" s="2">
        <f>AO10/F11</f>
        <v>0.73684210526315785</v>
      </c>
      <c r="AP11" s="1"/>
      <c r="AQ11" s="1">
        <f>AL11+AQ10</f>
        <v>9</v>
      </c>
      <c r="AR11" s="1">
        <f>AM11+AR10</f>
        <v>51</v>
      </c>
      <c r="AS11" s="1">
        <f>AN11+AS10</f>
        <v>8</v>
      </c>
      <c r="AT11" s="2">
        <f>AT10/F11</f>
        <v>0.85263157894736841</v>
      </c>
      <c r="AU11" s="1"/>
      <c r="AV11" s="1">
        <f>AQ11+AV10</f>
        <v>9</v>
      </c>
      <c r="AW11" s="1">
        <f>AR11+AW10</f>
        <v>54</v>
      </c>
      <c r="AX11" s="1">
        <f>AS11+AX10</f>
        <v>9</v>
      </c>
      <c r="AY11" s="2">
        <f>AY10/F11</f>
        <v>0.87368421052631584</v>
      </c>
      <c r="AZ11" s="1"/>
      <c r="BA11" s="1">
        <f>AV11+BA10</f>
        <v>9</v>
      </c>
      <c r="BB11" s="1">
        <f>AW11+BB10</f>
        <v>54</v>
      </c>
      <c r="BC11" s="1">
        <f>AX11+BC10</f>
        <v>9</v>
      </c>
      <c r="BD11" s="2">
        <f>BD10/F11</f>
        <v>0.87368421052631584</v>
      </c>
      <c r="BE11" s="1"/>
      <c r="BF11" s="1">
        <f>BA11+BF10</f>
        <v>9</v>
      </c>
      <c r="BG11" s="1">
        <f>BB11+BG10</f>
        <v>54</v>
      </c>
      <c r="BH11" s="1">
        <f>BC11+BH10</f>
        <v>9</v>
      </c>
      <c r="BI11" s="2">
        <f>BI10/F11</f>
        <v>0.87368421052631584</v>
      </c>
      <c r="BJ11" s="1"/>
      <c r="BK11" s="1">
        <f>BF11+BK10</f>
        <v>9</v>
      </c>
      <c r="BL11" s="1">
        <f>BG11+BL10</f>
        <v>54</v>
      </c>
      <c r="BM11" s="1">
        <f>BH11+BM10</f>
        <v>9</v>
      </c>
      <c r="BN11" s="2">
        <f>BN10/F11</f>
        <v>0.87368421052631584</v>
      </c>
      <c r="BO11" s="1"/>
      <c r="BP11" s="1">
        <f>BK11+BP10</f>
        <v>9</v>
      </c>
      <c r="BQ11" s="1">
        <f>BL11+BQ10</f>
        <v>54</v>
      </c>
      <c r="BR11" s="1">
        <f>BM11+BR10</f>
        <v>9</v>
      </c>
      <c r="BS11" s="2">
        <f>BS10/F11</f>
        <v>0.87368421052631584</v>
      </c>
    </row>
    <row r="13" spans="1:71" x14ac:dyDescent="0.25">
      <c r="A13" s="20" t="s">
        <v>45</v>
      </c>
      <c r="B13" s="28"/>
      <c r="C13" s="29"/>
      <c r="D13" s="29"/>
      <c r="E13" s="30"/>
      <c r="F13" s="1"/>
      <c r="G13" s="2"/>
      <c r="H13" s="79"/>
      <c r="I13" s="79"/>
      <c r="J13" s="89"/>
      <c r="K13" s="1"/>
      <c r="L13" s="1"/>
      <c r="M13" s="9"/>
      <c r="N13" s="9"/>
      <c r="O13" s="9"/>
      <c r="P13" s="1"/>
      <c r="Q13" s="28"/>
      <c r="R13" s="9"/>
      <c r="S13" s="9"/>
      <c r="T13" s="9"/>
      <c r="U13" s="1"/>
      <c r="V13" s="9"/>
      <c r="W13" s="9"/>
      <c r="X13" s="9"/>
      <c r="Y13" s="9"/>
      <c r="Z13" s="1"/>
      <c r="AA13" s="9"/>
      <c r="AB13" s="9"/>
      <c r="AC13" s="9"/>
      <c r="AD13" s="9"/>
      <c r="AE13" s="1"/>
      <c r="AF13" s="9"/>
      <c r="AG13" s="9"/>
      <c r="AH13" s="9"/>
      <c r="AI13" s="9"/>
      <c r="AJ13" s="1"/>
      <c r="AK13" s="9"/>
      <c r="AL13" s="9"/>
      <c r="AM13" s="9"/>
      <c r="AN13" s="9"/>
      <c r="AO13" s="1"/>
      <c r="AP13" s="9"/>
      <c r="AQ13" s="9"/>
      <c r="AR13" s="9"/>
      <c r="AS13" s="9"/>
      <c r="AT13" s="1"/>
      <c r="AU13" s="9"/>
      <c r="AV13" s="9"/>
      <c r="AW13" s="9"/>
      <c r="AX13" s="9"/>
      <c r="AY13" s="1"/>
      <c r="AZ13" s="9"/>
      <c r="BA13" s="9"/>
      <c r="BB13" s="9"/>
      <c r="BC13" s="9"/>
      <c r="BD13" s="1"/>
      <c r="BE13" s="9"/>
      <c r="BF13" s="9"/>
      <c r="BG13" s="9"/>
      <c r="BH13" s="9"/>
      <c r="BI13" s="1"/>
      <c r="BJ13" s="9"/>
      <c r="BK13" s="9"/>
      <c r="BL13" s="9"/>
      <c r="BM13" s="9"/>
      <c r="BN13" s="1"/>
      <c r="BO13" s="9"/>
      <c r="BP13" s="9"/>
      <c r="BQ13" s="9"/>
      <c r="BR13" s="9"/>
      <c r="BS13" s="1"/>
    </row>
    <row r="14" spans="1:71" s="170" customFormat="1" x14ac:dyDescent="0.25">
      <c r="A14" s="161"/>
      <c r="B14" s="210" t="s">
        <v>27</v>
      </c>
      <c r="C14" s="211">
        <v>6</v>
      </c>
      <c r="D14" s="211">
        <v>1064</v>
      </c>
      <c r="E14" s="212">
        <v>49</v>
      </c>
      <c r="F14" s="161">
        <f>IF(B14="MAL",E14,IF(E14&gt;=11,E14+variables!$B$1,11))</f>
        <v>50</v>
      </c>
      <c r="G14" s="171">
        <f>$BS14/F14</f>
        <v>0.92</v>
      </c>
      <c r="H14" s="169">
        <v>22</v>
      </c>
      <c r="I14" s="169">
        <f>+H14+J14</f>
        <v>22</v>
      </c>
      <c r="J14" s="166"/>
      <c r="K14" s="168">
        <v>2021</v>
      </c>
      <c r="L14" s="183">
        <v>2021</v>
      </c>
      <c r="M14" s="168"/>
      <c r="N14" s="168"/>
      <c r="O14" s="168"/>
      <c r="P14" s="169">
        <f>SUM(M14:O14)+H14</f>
        <v>22</v>
      </c>
      <c r="Q14" s="189"/>
      <c r="R14" s="168"/>
      <c r="S14" s="168"/>
      <c r="T14" s="168"/>
      <c r="U14" s="161">
        <f>SUM(P14:T14)</f>
        <v>22</v>
      </c>
      <c r="V14" s="168"/>
      <c r="W14" s="168"/>
      <c r="X14" s="168"/>
      <c r="Y14" s="168"/>
      <c r="Z14" s="161">
        <f>SUM(U14:Y14)</f>
        <v>22</v>
      </c>
      <c r="AA14" s="168"/>
      <c r="AB14" s="168"/>
      <c r="AC14" s="168"/>
      <c r="AD14" s="168"/>
      <c r="AE14" s="161">
        <f>SUM(Z14:AD14)</f>
        <v>22</v>
      </c>
      <c r="AF14" s="168"/>
      <c r="AG14" s="168"/>
      <c r="AH14" s="168"/>
      <c r="AI14" s="168"/>
      <c r="AJ14" s="161">
        <f>SUM(AE14:AI14)</f>
        <v>22</v>
      </c>
      <c r="AK14" s="168"/>
      <c r="AL14" s="168"/>
      <c r="AM14" s="168"/>
      <c r="AN14" s="168"/>
      <c r="AO14" s="161">
        <f>SUM(AJ14:AN14)</f>
        <v>22</v>
      </c>
      <c r="AP14" s="168"/>
      <c r="AQ14" s="168"/>
      <c r="AR14" s="168">
        <v>24</v>
      </c>
      <c r="AS14" s="168"/>
      <c r="AT14" s="161">
        <f>SUM(AO14:AS14)</f>
        <v>46</v>
      </c>
      <c r="AU14" s="168"/>
      <c r="AV14" s="168"/>
      <c r="AW14" s="168"/>
      <c r="AX14" s="168"/>
      <c r="AY14" s="161">
        <f>SUM(AT14:AX14)</f>
        <v>46</v>
      </c>
      <c r="AZ14" s="168"/>
      <c r="BA14" s="168"/>
      <c r="BB14" s="168"/>
      <c r="BC14" s="168"/>
      <c r="BD14" s="161">
        <f>SUM(AY14:BC14)</f>
        <v>46</v>
      </c>
      <c r="BE14" s="168"/>
      <c r="BF14" s="168"/>
      <c r="BG14" s="168"/>
      <c r="BH14" s="168"/>
      <c r="BI14" s="161">
        <f>SUM(BD14:BH14)</f>
        <v>46</v>
      </c>
      <c r="BJ14" s="168"/>
      <c r="BK14" s="168"/>
      <c r="BL14" s="168"/>
      <c r="BM14" s="168"/>
      <c r="BN14" s="161">
        <f>SUM(BI14:BM14)</f>
        <v>46</v>
      </c>
      <c r="BO14" s="168"/>
      <c r="BP14" s="168"/>
      <c r="BQ14" s="168"/>
      <c r="BR14" s="168"/>
      <c r="BS14" s="161">
        <f>SUM(BN14:BR14)</f>
        <v>46</v>
      </c>
    </row>
    <row r="15" spans="1:71" x14ac:dyDescent="0.25">
      <c r="A15" s="1"/>
      <c r="B15" s="1"/>
      <c r="C15" s="1"/>
      <c r="D15" s="1"/>
      <c r="E15" s="1"/>
      <c r="F15" s="1"/>
      <c r="G15" s="1"/>
      <c r="H15" s="79"/>
      <c r="I15" s="79"/>
      <c r="J15" s="79"/>
      <c r="K15" s="1"/>
      <c r="L15" s="1"/>
      <c r="M15" s="1">
        <f t="shared" ref="M15:AR15" si="16">SUM(M14:M14)</f>
        <v>0</v>
      </c>
      <c r="N15" s="1">
        <f t="shared" si="16"/>
        <v>0</v>
      </c>
      <c r="O15" s="1">
        <f t="shared" si="16"/>
        <v>0</v>
      </c>
      <c r="P15" s="1">
        <f t="shared" si="16"/>
        <v>22</v>
      </c>
      <c r="Q15" s="1">
        <f t="shared" si="16"/>
        <v>0</v>
      </c>
      <c r="R15" s="1">
        <f t="shared" si="16"/>
        <v>0</v>
      </c>
      <c r="S15" s="1">
        <f t="shared" si="16"/>
        <v>0</v>
      </c>
      <c r="T15" s="1">
        <f t="shared" si="16"/>
        <v>0</v>
      </c>
      <c r="U15" s="1">
        <f t="shared" si="16"/>
        <v>22</v>
      </c>
      <c r="V15" s="1">
        <f t="shared" si="16"/>
        <v>0</v>
      </c>
      <c r="W15" s="1">
        <f t="shared" si="16"/>
        <v>0</v>
      </c>
      <c r="X15" s="1">
        <f t="shared" si="16"/>
        <v>0</v>
      </c>
      <c r="Y15" s="1">
        <f t="shared" si="16"/>
        <v>0</v>
      </c>
      <c r="Z15" s="1">
        <f t="shared" si="16"/>
        <v>22</v>
      </c>
      <c r="AA15" s="1">
        <f t="shared" si="16"/>
        <v>0</v>
      </c>
      <c r="AB15" s="1">
        <f t="shared" si="16"/>
        <v>0</v>
      </c>
      <c r="AC15" s="1">
        <f t="shared" si="16"/>
        <v>0</v>
      </c>
      <c r="AD15" s="1">
        <f t="shared" si="16"/>
        <v>0</v>
      </c>
      <c r="AE15" s="1">
        <f t="shared" si="16"/>
        <v>22</v>
      </c>
      <c r="AF15" s="1">
        <f t="shared" si="16"/>
        <v>0</v>
      </c>
      <c r="AG15" s="1">
        <f t="shared" si="16"/>
        <v>0</v>
      </c>
      <c r="AH15" s="1">
        <f t="shared" si="16"/>
        <v>0</v>
      </c>
      <c r="AI15" s="1">
        <f t="shared" si="16"/>
        <v>0</v>
      </c>
      <c r="AJ15" s="1">
        <f t="shared" si="16"/>
        <v>22</v>
      </c>
      <c r="AK15" s="1">
        <f t="shared" si="16"/>
        <v>0</v>
      </c>
      <c r="AL15" s="1">
        <f t="shared" si="16"/>
        <v>0</v>
      </c>
      <c r="AM15" s="1">
        <f t="shared" si="16"/>
        <v>0</v>
      </c>
      <c r="AN15" s="1">
        <f t="shared" si="16"/>
        <v>0</v>
      </c>
      <c r="AO15" s="1">
        <f t="shared" si="16"/>
        <v>22</v>
      </c>
      <c r="AP15" s="1">
        <f t="shared" si="16"/>
        <v>0</v>
      </c>
      <c r="AQ15" s="1">
        <f t="shared" si="16"/>
        <v>0</v>
      </c>
      <c r="AR15" s="1">
        <f t="shared" si="16"/>
        <v>24</v>
      </c>
      <c r="AS15" s="1">
        <f t="shared" ref="AS15:BN15" si="17">SUM(AS14:AS14)</f>
        <v>0</v>
      </c>
      <c r="AT15" s="1">
        <f t="shared" si="17"/>
        <v>46</v>
      </c>
      <c r="AU15" s="1">
        <f t="shared" si="17"/>
        <v>0</v>
      </c>
      <c r="AV15" s="1">
        <f t="shared" si="17"/>
        <v>0</v>
      </c>
      <c r="AW15" s="1">
        <f t="shared" si="17"/>
        <v>0</v>
      </c>
      <c r="AX15" s="1">
        <f t="shared" si="17"/>
        <v>0</v>
      </c>
      <c r="AY15" s="1">
        <f t="shared" si="17"/>
        <v>46</v>
      </c>
      <c r="AZ15" s="1">
        <f t="shared" si="17"/>
        <v>0</v>
      </c>
      <c r="BA15" s="1">
        <f t="shared" si="17"/>
        <v>0</v>
      </c>
      <c r="BB15" s="1">
        <f t="shared" si="17"/>
        <v>0</v>
      </c>
      <c r="BC15" s="1">
        <f t="shared" si="17"/>
        <v>0</v>
      </c>
      <c r="BD15" s="1">
        <f t="shared" si="17"/>
        <v>46</v>
      </c>
      <c r="BE15" s="1">
        <f t="shared" si="17"/>
        <v>0</v>
      </c>
      <c r="BF15" s="1">
        <f t="shared" si="17"/>
        <v>0</v>
      </c>
      <c r="BG15" s="1">
        <f t="shared" si="17"/>
        <v>0</v>
      </c>
      <c r="BH15" s="1">
        <f t="shared" si="17"/>
        <v>0</v>
      </c>
      <c r="BI15" s="1">
        <f t="shared" si="17"/>
        <v>46</v>
      </c>
      <c r="BJ15" s="1">
        <f t="shared" si="17"/>
        <v>0</v>
      </c>
      <c r="BK15" s="1">
        <f t="shared" si="17"/>
        <v>0</v>
      </c>
      <c r="BL15" s="1">
        <f t="shared" si="17"/>
        <v>0</v>
      </c>
      <c r="BM15" s="1">
        <f t="shared" si="17"/>
        <v>0</v>
      </c>
      <c r="BN15" s="1">
        <f t="shared" si="17"/>
        <v>46</v>
      </c>
      <c r="BO15" s="1">
        <f>SUM(BO14:BO14)</f>
        <v>0</v>
      </c>
      <c r="BP15" s="1">
        <f>SUM(BP14:BP14)</f>
        <v>0</v>
      </c>
      <c r="BQ15" s="1">
        <f>SUM(BQ14:BQ14)</f>
        <v>0</v>
      </c>
      <c r="BR15" s="1">
        <f>SUM(BR14:BR14)</f>
        <v>0</v>
      </c>
      <c r="BS15" s="1">
        <f>SUM(BS14:BS14)</f>
        <v>46</v>
      </c>
    </row>
    <row r="16" spans="1:71" x14ac:dyDescent="0.25">
      <c r="A16" s="1"/>
      <c r="B16" s="1" t="s">
        <v>244</v>
      </c>
      <c r="C16" s="1">
        <f>COUNT(C14:C14)</f>
        <v>1</v>
      </c>
      <c r="D16" s="1"/>
      <c r="E16" s="1">
        <f>SUM(E14:E14)</f>
        <v>49</v>
      </c>
      <c r="F16" s="1">
        <f>SUM(F14:F14)</f>
        <v>50</v>
      </c>
      <c r="G16" s="2">
        <f>$BS15/F16</f>
        <v>0.92</v>
      </c>
      <c r="H16" s="79">
        <f>SUM(H14:H14)</f>
        <v>22</v>
      </c>
      <c r="I16" s="79">
        <f>SUM(I14:I14)</f>
        <v>22</v>
      </c>
      <c r="J16" s="79">
        <f>SUM(J14:J14)</f>
        <v>0</v>
      </c>
      <c r="K16" s="1"/>
      <c r="L16" s="1"/>
      <c r="M16" s="1"/>
      <c r="N16" s="1"/>
      <c r="O16" s="1"/>
      <c r="P16" s="2">
        <f>P15/F16</f>
        <v>0.44</v>
      </c>
      <c r="Q16" s="1"/>
      <c r="R16" s="1">
        <f>M15+R15</f>
        <v>0</v>
      </c>
      <c r="S16" s="1">
        <f>N15+S15</f>
        <v>0</v>
      </c>
      <c r="T16" s="1">
        <f>O15+T15</f>
        <v>0</v>
      </c>
      <c r="U16" s="2">
        <f>U15/F16</f>
        <v>0.44</v>
      </c>
      <c r="V16" s="1"/>
      <c r="W16" s="1">
        <f>R16+W15</f>
        <v>0</v>
      </c>
      <c r="X16" s="1">
        <f>S16+X15</f>
        <v>0</v>
      </c>
      <c r="Y16" s="1">
        <f>T16+Y15</f>
        <v>0</v>
      </c>
      <c r="Z16" s="2">
        <f>Z15/F16</f>
        <v>0.44</v>
      </c>
      <c r="AA16" s="1"/>
      <c r="AB16" s="1">
        <f>W16+AB15</f>
        <v>0</v>
      </c>
      <c r="AC16" s="1">
        <f>X16+AC15</f>
        <v>0</v>
      </c>
      <c r="AD16" s="1">
        <f>Y16+AD15</f>
        <v>0</v>
      </c>
      <c r="AE16" s="2">
        <f>AE15/F16</f>
        <v>0.44</v>
      </c>
      <c r="AF16" s="1"/>
      <c r="AG16" s="1">
        <f>AB16+AG15</f>
        <v>0</v>
      </c>
      <c r="AH16" s="1">
        <f>AC16+AH15</f>
        <v>0</v>
      </c>
      <c r="AI16" s="1">
        <f>AD16+AI15</f>
        <v>0</v>
      </c>
      <c r="AJ16" s="2">
        <f>AJ15/F16</f>
        <v>0.44</v>
      </c>
      <c r="AK16" s="1"/>
      <c r="AL16" s="1">
        <f>AG16+AL15</f>
        <v>0</v>
      </c>
      <c r="AM16" s="1">
        <f>AH16+AM15</f>
        <v>0</v>
      </c>
      <c r="AN16" s="1">
        <f>AI16+AN15</f>
        <v>0</v>
      </c>
      <c r="AO16" s="2">
        <f>AO15/F16</f>
        <v>0.44</v>
      </c>
      <c r="AP16" s="1"/>
      <c r="AQ16" s="1">
        <f>AL16+AQ15</f>
        <v>0</v>
      </c>
      <c r="AR16" s="1">
        <f>AM16+AR15</f>
        <v>24</v>
      </c>
      <c r="AS16" s="1">
        <f>AN16+AS15</f>
        <v>0</v>
      </c>
      <c r="AT16" s="2">
        <f>AT15/F16</f>
        <v>0.92</v>
      </c>
      <c r="AU16" s="1"/>
      <c r="AV16" s="1">
        <f>AQ16+AV15</f>
        <v>0</v>
      </c>
      <c r="AW16" s="1">
        <f>AR16+AW15</f>
        <v>24</v>
      </c>
      <c r="AX16" s="1">
        <f>AS16+AX15</f>
        <v>0</v>
      </c>
      <c r="AY16" s="2">
        <f>AY15/F16</f>
        <v>0.92</v>
      </c>
      <c r="AZ16" s="1"/>
      <c r="BA16" s="1">
        <f>AV16+BA15</f>
        <v>0</v>
      </c>
      <c r="BB16" s="1">
        <f>AW16+BB15</f>
        <v>24</v>
      </c>
      <c r="BC16" s="1">
        <f>AX16+BC15</f>
        <v>0</v>
      </c>
      <c r="BD16" s="2">
        <f>BD15/F16</f>
        <v>0.92</v>
      </c>
      <c r="BE16" s="1"/>
      <c r="BF16" s="1">
        <f>BA16+BF15</f>
        <v>0</v>
      </c>
      <c r="BG16" s="1">
        <f>BB16+BG15</f>
        <v>24</v>
      </c>
      <c r="BH16" s="1">
        <f>BC16+BH15</f>
        <v>0</v>
      </c>
      <c r="BI16" s="2">
        <f>BI15/F16</f>
        <v>0.92</v>
      </c>
      <c r="BJ16" s="1"/>
      <c r="BK16" s="1">
        <f>BF16+BK15</f>
        <v>0</v>
      </c>
      <c r="BL16" s="1">
        <f>BG16+BL15</f>
        <v>24</v>
      </c>
      <c r="BM16" s="1">
        <f>BH16+BM15</f>
        <v>0</v>
      </c>
      <c r="BN16" s="2">
        <f>BN15/F16</f>
        <v>0.92</v>
      </c>
      <c r="BO16" s="1"/>
      <c r="BP16" s="1">
        <f>BK16+BP15</f>
        <v>0</v>
      </c>
      <c r="BQ16" s="1">
        <f>BL16+BQ15</f>
        <v>24</v>
      </c>
      <c r="BR16" s="1">
        <f>BM16+BR15</f>
        <v>0</v>
      </c>
      <c r="BS16" s="2">
        <f>BS15/F16</f>
        <v>0.92</v>
      </c>
    </row>
    <row r="18" spans="1:71" x14ac:dyDescent="0.25">
      <c r="A18" s="20" t="s">
        <v>190</v>
      </c>
      <c r="B18" s="1"/>
      <c r="C18" s="1"/>
      <c r="D18" s="1"/>
      <c r="E18" s="30"/>
      <c r="F18" s="1"/>
      <c r="G18" s="2"/>
      <c r="H18" s="79"/>
      <c r="I18" s="79"/>
      <c r="J18" s="89"/>
      <c r="K18" s="9">
        <v>2021</v>
      </c>
      <c r="L18" s="9">
        <v>2021</v>
      </c>
      <c r="M18" s="9"/>
      <c r="N18" s="9"/>
      <c r="O18" s="9"/>
      <c r="P18" s="79">
        <f>+H18</f>
        <v>0</v>
      </c>
      <c r="Q18" s="9"/>
      <c r="R18" s="9"/>
      <c r="S18" s="9"/>
      <c r="T18" s="9"/>
      <c r="U18" s="1">
        <f t="shared" ref="U18:U28" si="18">SUM(P18:T18)</f>
        <v>0</v>
      </c>
      <c r="V18" s="9"/>
      <c r="W18" s="9"/>
      <c r="X18" s="9"/>
      <c r="Y18" s="9"/>
      <c r="Z18" s="1">
        <f t="shared" ref="Z18:Z28" si="19">SUM(U18:Y18)</f>
        <v>0</v>
      </c>
      <c r="AA18" s="9"/>
      <c r="AB18" s="9"/>
      <c r="AC18" s="9"/>
      <c r="AD18" s="9"/>
      <c r="AE18" s="1">
        <f t="shared" ref="AE18:AE28" si="20">SUM(Z18:AD18)</f>
        <v>0</v>
      </c>
      <c r="AF18" s="9"/>
      <c r="AG18" s="9"/>
      <c r="AH18" s="9"/>
      <c r="AI18" s="9"/>
      <c r="AJ18" s="1">
        <f t="shared" ref="AJ18:AJ28" si="21">SUM(AE18:AI18)</f>
        <v>0</v>
      </c>
      <c r="AK18" s="9"/>
      <c r="AL18" s="9"/>
      <c r="AM18" s="9"/>
      <c r="AN18" s="9"/>
      <c r="AO18" s="1">
        <f t="shared" ref="AO18:AO28" si="22">SUM(AJ18:AN18)</f>
        <v>0</v>
      </c>
      <c r="AP18" s="9"/>
      <c r="AQ18" s="9"/>
      <c r="AR18" s="9"/>
      <c r="AS18" s="9"/>
      <c r="AT18" s="1">
        <f t="shared" ref="AT18:AT28" si="23">SUM(AO18:AS18)</f>
        <v>0</v>
      </c>
      <c r="AU18" s="9"/>
      <c r="AV18" s="9"/>
      <c r="AW18" s="9"/>
      <c r="AX18" s="9"/>
      <c r="AY18" s="1">
        <f t="shared" ref="AY18:AY28" si="24">SUM(AT18:AX18)</f>
        <v>0</v>
      </c>
      <c r="AZ18" s="9"/>
      <c r="BA18" s="9"/>
      <c r="BB18" s="9"/>
      <c r="BC18" s="9"/>
      <c r="BD18" s="1">
        <f t="shared" ref="BD18:BD28" si="25">SUM(AY18:BC18)</f>
        <v>0</v>
      </c>
      <c r="BE18" s="9"/>
      <c r="BF18" s="9"/>
      <c r="BG18" s="9"/>
      <c r="BH18" s="9"/>
      <c r="BI18" s="1">
        <f t="shared" ref="BI18:BI28" si="26">SUM(BD18:BH18)</f>
        <v>0</v>
      </c>
      <c r="BJ18" s="9"/>
      <c r="BK18" s="9"/>
      <c r="BL18" s="9"/>
      <c r="BM18" s="9"/>
      <c r="BN18" s="1">
        <f t="shared" ref="BN18:BN28" si="27">SUM(BI18:BM18)</f>
        <v>0</v>
      </c>
      <c r="BO18" s="9"/>
      <c r="BP18" s="9"/>
      <c r="BQ18" s="9"/>
      <c r="BR18" s="9"/>
      <c r="BS18" s="1">
        <f t="shared" ref="BS18:BS28" si="28">SUM(BN18:BR18)</f>
        <v>0</v>
      </c>
    </row>
    <row r="19" spans="1:71" x14ac:dyDescent="0.25">
      <c r="A19" s="1"/>
      <c r="B19" s="26" t="s">
        <v>300</v>
      </c>
      <c r="C19" s="29">
        <v>6</v>
      </c>
      <c r="D19" s="29">
        <v>1865</v>
      </c>
      <c r="E19" s="29">
        <v>26</v>
      </c>
      <c r="F19" s="1">
        <f>IF(B19="MAL",E19,IF(E19&gt;=11,E19+variables!$B$1,11))</f>
        <v>27</v>
      </c>
      <c r="G19" s="2">
        <f t="shared" ref="G19:G28" si="29">$BS19/F19</f>
        <v>0.96296296296296291</v>
      </c>
      <c r="H19" s="79">
        <v>12</v>
      </c>
      <c r="I19" s="79">
        <f t="shared" ref="I19:I28" si="30">+H19+J19</f>
        <v>12</v>
      </c>
      <c r="J19" s="89"/>
      <c r="K19" s="9">
        <v>2021</v>
      </c>
      <c r="L19" s="9">
        <v>2021</v>
      </c>
      <c r="M19" s="9"/>
      <c r="N19" s="9"/>
      <c r="O19" s="9"/>
      <c r="P19" s="79">
        <f t="shared" ref="P19:P28" si="31">SUM(M19:O19)+H19</f>
        <v>12</v>
      </c>
      <c r="Q19" s="9"/>
      <c r="R19" s="9"/>
      <c r="S19" s="9"/>
      <c r="T19" s="9"/>
      <c r="U19" s="1">
        <f t="shared" si="18"/>
        <v>12</v>
      </c>
      <c r="V19" s="9"/>
      <c r="W19" s="9"/>
      <c r="X19" s="9"/>
      <c r="Y19" s="9"/>
      <c r="Z19" s="1">
        <f t="shared" si="19"/>
        <v>12</v>
      </c>
      <c r="AA19" s="9"/>
      <c r="AB19" s="9"/>
      <c r="AC19" s="9"/>
      <c r="AD19" s="9"/>
      <c r="AE19" s="1">
        <f t="shared" si="20"/>
        <v>12</v>
      </c>
      <c r="AF19" s="9"/>
      <c r="AG19" s="9"/>
      <c r="AH19" s="9"/>
      <c r="AI19" s="9"/>
      <c r="AJ19" s="1">
        <f t="shared" si="21"/>
        <v>12</v>
      </c>
      <c r="AK19" s="9"/>
      <c r="AL19" s="9"/>
      <c r="AM19" s="9"/>
      <c r="AN19" s="9"/>
      <c r="AO19" s="1">
        <f t="shared" si="22"/>
        <v>12</v>
      </c>
      <c r="AP19" s="9"/>
      <c r="AQ19" s="9"/>
      <c r="AR19" s="9">
        <v>14</v>
      </c>
      <c r="AS19" s="9"/>
      <c r="AT19" s="1">
        <f t="shared" si="23"/>
        <v>26</v>
      </c>
      <c r="AU19" s="9"/>
      <c r="AV19" s="9"/>
      <c r="AW19" s="9"/>
      <c r="AX19" s="9"/>
      <c r="AY19" s="1">
        <f t="shared" si="24"/>
        <v>26</v>
      </c>
      <c r="AZ19" s="9"/>
      <c r="BA19" s="9"/>
      <c r="BB19" s="9"/>
      <c r="BC19" s="9"/>
      <c r="BD19" s="1">
        <f t="shared" si="25"/>
        <v>26</v>
      </c>
      <c r="BE19" s="9"/>
      <c r="BF19" s="9"/>
      <c r="BG19" s="9"/>
      <c r="BH19" s="9"/>
      <c r="BI19" s="1">
        <f t="shared" si="26"/>
        <v>26</v>
      </c>
      <c r="BJ19" s="9"/>
      <c r="BK19" s="9"/>
      <c r="BL19" s="9"/>
      <c r="BM19" s="9"/>
      <c r="BN19" s="1">
        <f t="shared" si="27"/>
        <v>26</v>
      </c>
      <c r="BO19" s="9"/>
      <c r="BP19" s="9"/>
      <c r="BQ19" s="9"/>
      <c r="BR19" s="9"/>
      <c r="BS19" s="1">
        <f t="shared" si="28"/>
        <v>26</v>
      </c>
    </row>
    <row r="20" spans="1:71" x14ac:dyDescent="0.25">
      <c r="A20" s="1"/>
      <c r="B20" s="26" t="s">
        <v>58</v>
      </c>
      <c r="C20" s="29">
        <v>8</v>
      </c>
      <c r="D20" s="29">
        <v>9469</v>
      </c>
      <c r="E20" s="29">
        <v>22</v>
      </c>
      <c r="F20" s="1">
        <f>IF(B20="MAL",E20,IF(E20&gt;=11,E20+variables!$B$1,11))</f>
        <v>23</v>
      </c>
      <c r="G20" s="2">
        <f t="shared" si="29"/>
        <v>0.95652173913043481</v>
      </c>
      <c r="H20" s="79">
        <v>13</v>
      </c>
      <c r="I20" s="79">
        <f t="shared" si="30"/>
        <v>13</v>
      </c>
      <c r="J20" s="89"/>
      <c r="K20" s="9">
        <v>2021</v>
      </c>
      <c r="L20" s="9">
        <v>2021</v>
      </c>
      <c r="M20" s="9"/>
      <c r="N20" s="9"/>
      <c r="O20" s="9"/>
      <c r="P20" s="79">
        <f t="shared" si="31"/>
        <v>13</v>
      </c>
      <c r="Q20" s="9"/>
      <c r="R20" s="9"/>
      <c r="S20" s="9"/>
      <c r="T20" s="9"/>
      <c r="U20" s="1">
        <f t="shared" si="18"/>
        <v>13</v>
      </c>
      <c r="V20" s="9"/>
      <c r="W20" s="9"/>
      <c r="X20" s="9"/>
      <c r="Y20" s="9"/>
      <c r="Z20" s="1">
        <f t="shared" si="19"/>
        <v>13</v>
      </c>
      <c r="AA20" s="9"/>
      <c r="AB20" s="9"/>
      <c r="AC20" s="9"/>
      <c r="AD20" s="9"/>
      <c r="AE20" s="1">
        <f t="shared" si="20"/>
        <v>13</v>
      </c>
      <c r="AF20" s="9"/>
      <c r="AG20" s="9"/>
      <c r="AH20" s="9"/>
      <c r="AI20" s="9"/>
      <c r="AJ20" s="1">
        <f t="shared" si="21"/>
        <v>13</v>
      </c>
      <c r="AK20" s="9"/>
      <c r="AL20" s="9"/>
      <c r="AM20" s="9"/>
      <c r="AN20" s="9"/>
      <c r="AO20" s="1">
        <f t="shared" si="22"/>
        <v>13</v>
      </c>
      <c r="AP20" s="9"/>
      <c r="AQ20" s="9"/>
      <c r="AR20" s="9">
        <v>9</v>
      </c>
      <c r="AS20" s="9"/>
      <c r="AT20" s="1">
        <f t="shared" si="23"/>
        <v>22</v>
      </c>
      <c r="AU20" s="9"/>
      <c r="AV20" s="9"/>
      <c r="AW20" s="9"/>
      <c r="AX20" s="9"/>
      <c r="AY20" s="1">
        <f t="shared" si="24"/>
        <v>22</v>
      </c>
      <c r="AZ20" s="9"/>
      <c r="BA20" s="9"/>
      <c r="BB20" s="9"/>
      <c r="BC20" s="9"/>
      <c r="BD20" s="1">
        <f t="shared" si="25"/>
        <v>22</v>
      </c>
      <c r="BE20" s="9"/>
      <c r="BF20" s="9"/>
      <c r="BG20" s="9"/>
      <c r="BH20" s="9"/>
      <c r="BI20" s="1">
        <f t="shared" si="26"/>
        <v>22</v>
      </c>
      <c r="BJ20" s="9"/>
      <c r="BK20" s="9"/>
      <c r="BL20" s="9"/>
      <c r="BM20" s="9"/>
      <c r="BN20" s="1">
        <f t="shared" si="27"/>
        <v>22</v>
      </c>
      <c r="BO20" s="9"/>
      <c r="BP20" s="9"/>
      <c r="BQ20" s="9"/>
      <c r="BR20" s="9"/>
      <c r="BS20" s="1">
        <f t="shared" si="28"/>
        <v>22</v>
      </c>
    </row>
    <row r="21" spans="1:71" x14ac:dyDescent="0.25">
      <c r="A21" s="1"/>
      <c r="B21" s="26" t="s">
        <v>160</v>
      </c>
      <c r="C21" s="29">
        <v>9</v>
      </c>
      <c r="D21" s="29">
        <v>1621</v>
      </c>
      <c r="E21" s="29">
        <v>40</v>
      </c>
      <c r="F21" s="1">
        <f>IF(B21="MAL",E21,IF(E21&gt;=11,E21+variables!$B$1,11))</f>
        <v>41</v>
      </c>
      <c r="G21" s="2">
        <f t="shared" si="29"/>
        <v>0.73170731707317072</v>
      </c>
      <c r="H21" s="79">
        <v>18</v>
      </c>
      <c r="I21" s="79">
        <f t="shared" si="30"/>
        <v>18</v>
      </c>
      <c r="J21" s="89"/>
      <c r="K21" s="9">
        <v>2021</v>
      </c>
      <c r="L21" s="9">
        <v>2021</v>
      </c>
      <c r="M21" s="9"/>
      <c r="N21" s="9"/>
      <c r="O21" s="9"/>
      <c r="P21" s="79">
        <f t="shared" si="31"/>
        <v>18</v>
      </c>
      <c r="Q21" s="9"/>
      <c r="R21" s="9"/>
      <c r="S21" s="9"/>
      <c r="T21" s="9"/>
      <c r="U21" s="1">
        <f t="shared" si="18"/>
        <v>18</v>
      </c>
      <c r="V21" s="9"/>
      <c r="W21" s="9"/>
      <c r="X21" s="9"/>
      <c r="Y21" s="9"/>
      <c r="Z21" s="1">
        <f t="shared" si="19"/>
        <v>18</v>
      </c>
      <c r="AA21" s="9"/>
      <c r="AB21" s="9"/>
      <c r="AC21" s="9"/>
      <c r="AD21" s="9"/>
      <c r="AE21" s="1">
        <f t="shared" si="20"/>
        <v>18</v>
      </c>
      <c r="AF21" s="9"/>
      <c r="AG21" s="9"/>
      <c r="AH21" s="9"/>
      <c r="AI21" s="9"/>
      <c r="AJ21" s="1">
        <f t="shared" si="21"/>
        <v>18</v>
      </c>
      <c r="AK21" s="9"/>
      <c r="AL21" s="9"/>
      <c r="AM21" s="9"/>
      <c r="AN21" s="9"/>
      <c r="AO21" s="1">
        <f t="shared" si="22"/>
        <v>18</v>
      </c>
      <c r="AP21" s="9"/>
      <c r="AQ21" s="9"/>
      <c r="AR21" s="9">
        <v>7</v>
      </c>
      <c r="AS21" s="9"/>
      <c r="AT21" s="1">
        <f t="shared" si="23"/>
        <v>25</v>
      </c>
      <c r="AU21" s="9"/>
      <c r="AV21" s="9">
        <v>1</v>
      </c>
      <c r="AW21" s="9">
        <v>4</v>
      </c>
      <c r="AX21" s="9"/>
      <c r="AY21" s="1">
        <f t="shared" si="24"/>
        <v>30</v>
      </c>
      <c r="AZ21" s="9"/>
      <c r="BA21" s="9"/>
      <c r="BB21" s="9"/>
      <c r="BC21" s="9"/>
      <c r="BD21" s="1">
        <f t="shared" si="25"/>
        <v>30</v>
      </c>
      <c r="BE21" s="9"/>
      <c r="BF21" s="9"/>
      <c r="BG21" s="9"/>
      <c r="BH21" s="9"/>
      <c r="BI21" s="1">
        <f t="shared" si="26"/>
        <v>30</v>
      </c>
      <c r="BJ21" s="9"/>
      <c r="BK21" s="9"/>
      <c r="BL21" s="9"/>
      <c r="BM21" s="9"/>
      <c r="BN21" s="1">
        <f t="shared" si="27"/>
        <v>30</v>
      </c>
      <c r="BO21" s="9"/>
      <c r="BP21" s="9"/>
      <c r="BQ21" s="9"/>
      <c r="BR21" s="9"/>
      <c r="BS21" s="1">
        <f t="shared" si="28"/>
        <v>30</v>
      </c>
    </row>
    <row r="22" spans="1:71" s="170" customFormat="1" x14ac:dyDescent="0.25">
      <c r="A22" s="161"/>
      <c r="B22" s="205" t="s">
        <v>200</v>
      </c>
      <c r="C22" s="203">
        <v>14</v>
      </c>
      <c r="D22" s="203">
        <v>2312</v>
      </c>
      <c r="E22" s="203">
        <v>18</v>
      </c>
      <c r="F22" s="161">
        <f>IF(B22="MAL",E22,IF(E22&gt;=11,E22+variables!$B$1,11))</f>
        <v>19</v>
      </c>
      <c r="G22" s="171">
        <f t="shared" si="29"/>
        <v>0.94736842105263153</v>
      </c>
      <c r="H22" s="169">
        <v>13</v>
      </c>
      <c r="I22" s="169">
        <f t="shared" si="30"/>
        <v>15</v>
      </c>
      <c r="J22" s="166">
        <v>2</v>
      </c>
      <c r="K22" s="168">
        <v>2021</v>
      </c>
      <c r="L22" s="9">
        <v>2021</v>
      </c>
      <c r="M22" s="168"/>
      <c r="N22" s="168"/>
      <c r="O22" s="168"/>
      <c r="P22" s="169">
        <f t="shared" si="31"/>
        <v>13</v>
      </c>
      <c r="Q22" s="168"/>
      <c r="R22" s="168"/>
      <c r="S22" s="168"/>
      <c r="T22" s="168"/>
      <c r="U22" s="161">
        <f t="shared" si="18"/>
        <v>13</v>
      </c>
      <c r="V22" s="168">
        <v>2</v>
      </c>
      <c r="W22" s="168"/>
      <c r="X22" s="168">
        <v>3</v>
      </c>
      <c r="Y22" s="168"/>
      <c r="Z22" s="161">
        <f t="shared" si="19"/>
        <v>18</v>
      </c>
      <c r="AA22" s="168"/>
      <c r="AB22" s="168"/>
      <c r="AC22" s="168"/>
      <c r="AD22" s="168"/>
      <c r="AE22" s="161">
        <f t="shared" si="20"/>
        <v>18</v>
      </c>
      <c r="AF22" s="168"/>
      <c r="AG22" s="168"/>
      <c r="AH22" s="168"/>
      <c r="AI22" s="168"/>
      <c r="AJ22" s="161">
        <f t="shared" si="21"/>
        <v>18</v>
      </c>
      <c r="AK22" s="168"/>
      <c r="AL22" s="168"/>
      <c r="AM22" s="168"/>
      <c r="AN22" s="168"/>
      <c r="AO22" s="161">
        <f t="shared" si="22"/>
        <v>18</v>
      </c>
      <c r="AP22" s="168"/>
      <c r="AQ22" s="168"/>
      <c r="AR22" s="168"/>
      <c r="AS22" s="168"/>
      <c r="AT22" s="161">
        <f t="shared" si="23"/>
        <v>18</v>
      </c>
      <c r="AU22" s="168"/>
      <c r="AV22" s="168"/>
      <c r="AW22" s="168"/>
      <c r="AX22" s="168"/>
      <c r="AY22" s="161">
        <f t="shared" si="24"/>
        <v>18</v>
      </c>
      <c r="AZ22" s="168"/>
      <c r="BA22" s="168"/>
      <c r="BB22" s="168"/>
      <c r="BC22" s="168"/>
      <c r="BD22" s="161">
        <f t="shared" si="25"/>
        <v>18</v>
      </c>
      <c r="BE22" s="168"/>
      <c r="BF22" s="168"/>
      <c r="BG22" s="168"/>
      <c r="BH22" s="168"/>
      <c r="BI22" s="161">
        <f t="shared" si="26"/>
        <v>18</v>
      </c>
      <c r="BJ22" s="168"/>
      <c r="BK22" s="168"/>
      <c r="BL22" s="168"/>
      <c r="BM22" s="168"/>
      <c r="BN22" s="161">
        <f t="shared" si="27"/>
        <v>18</v>
      </c>
      <c r="BO22" s="168"/>
      <c r="BP22" s="168"/>
      <c r="BQ22" s="168"/>
      <c r="BR22" s="168"/>
      <c r="BS22" s="161">
        <f t="shared" si="28"/>
        <v>18</v>
      </c>
    </row>
    <row r="23" spans="1:71" x14ac:dyDescent="0.25">
      <c r="A23" s="1"/>
      <c r="B23" s="26" t="s">
        <v>343</v>
      </c>
      <c r="C23" s="29">
        <v>15</v>
      </c>
      <c r="D23" s="29">
        <v>3143</v>
      </c>
      <c r="E23" s="29">
        <v>17</v>
      </c>
      <c r="F23" s="1">
        <f>IF(B23="MAL",E23,IF(E23&gt;=11,E23+variables!$B$1,11))</f>
        <v>18</v>
      </c>
      <c r="G23" s="2">
        <f t="shared" si="29"/>
        <v>0.61111111111111116</v>
      </c>
      <c r="H23" s="79">
        <v>8</v>
      </c>
      <c r="I23" s="79">
        <f t="shared" si="30"/>
        <v>8</v>
      </c>
      <c r="J23" s="89"/>
      <c r="K23" s="9">
        <v>2021</v>
      </c>
      <c r="L23" s="9">
        <v>2021</v>
      </c>
      <c r="M23" s="9"/>
      <c r="N23" s="9"/>
      <c r="O23" s="9"/>
      <c r="P23" s="79">
        <f t="shared" si="31"/>
        <v>8</v>
      </c>
      <c r="Q23" s="9"/>
      <c r="R23" s="9"/>
      <c r="S23" s="9">
        <v>3</v>
      </c>
      <c r="T23" s="9"/>
      <c r="U23" s="1">
        <f t="shared" si="18"/>
        <v>11</v>
      </c>
      <c r="V23" s="9"/>
      <c r="W23" s="9"/>
      <c r="X23" s="9"/>
      <c r="Y23" s="9"/>
      <c r="Z23" s="1">
        <f t="shared" si="19"/>
        <v>11</v>
      </c>
      <c r="AA23" s="9"/>
      <c r="AB23" s="9"/>
      <c r="AC23" s="9"/>
      <c r="AD23" s="9"/>
      <c r="AE23" s="1">
        <f t="shared" si="20"/>
        <v>11</v>
      </c>
      <c r="AF23" s="9"/>
      <c r="AG23" s="9"/>
      <c r="AH23" s="9"/>
      <c r="AI23" s="9"/>
      <c r="AJ23" s="1">
        <f t="shared" si="21"/>
        <v>11</v>
      </c>
      <c r="AK23" s="9"/>
      <c r="AL23" s="9"/>
      <c r="AM23" s="9"/>
      <c r="AN23" s="9"/>
      <c r="AO23" s="1">
        <f t="shared" si="22"/>
        <v>11</v>
      </c>
      <c r="AP23" s="9"/>
      <c r="AQ23" s="9"/>
      <c r="AR23" s="9"/>
      <c r="AS23" s="9"/>
      <c r="AT23" s="1">
        <f t="shared" si="23"/>
        <v>11</v>
      </c>
      <c r="AU23" s="9"/>
      <c r="AV23" s="9"/>
      <c r="AW23" s="9"/>
      <c r="AX23" s="9"/>
      <c r="AY23" s="1">
        <f t="shared" si="24"/>
        <v>11</v>
      </c>
      <c r="AZ23" s="9"/>
      <c r="BA23" s="9"/>
      <c r="BB23" s="9"/>
      <c r="BC23" s="9"/>
      <c r="BD23" s="1">
        <f t="shared" si="25"/>
        <v>11</v>
      </c>
      <c r="BE23" s="9"/>
      <c r="BF23" s="9"/>
      <c r="BG23" s="9"/>
      <c r="BH23" s="9"/>
      <c r="BI23" s="1">
        <f t="shared" si="26"/>
        <v>11</v>
      </c>
      <c r="BJ23" s="9"/>
      <c r="BK23" s="9"/>
      <c r="BL23" s="9"/>
      <c r="BM23" s="9"/>
      <c r="BN23" s="1">
        <f t="shared" si="27"/>
        <v>11</v>
      </c>
      <c r="BO23" s="9"/>
      <c r="BP23" s="9"/>
      <c r="BQ23" s="9"/>
      <c r="BR23" s="9"/>
      <c r="BS23" s="1">
        <f t="shared" si="28"/>
        <v>11</v>
      </c>
    </row>
    <row r="24" spans="1:71" s="237" customFormat="1" x14ac:dyDescent="0.25">
      <c r="A24" s="232"/>
      <c r="B24" s="287" t="s">
        <v>177</v>
      </c>
      <c r="C24" s="288">
        <v>21</v>
      </c>
      <c r="D24" s="288">
        <v>2112</v>
      </c>
      <c r="E24" s="288">
        <v>17</v>
      </c>
      <c r="F24" s="232">
        <f>IF(B24="MAL",E24,IF(E24&gt;=11,E24+variables!$B$1,11))</f>
        <v>18</v>
      </c>
      <c r="G24" s="234">
        <f t="shared" si="29"/>
        <v>1.0555555555555556</v>
      </c>
      <c r="H24" s="236">
        <v>7</v>
      </c>
      <c r="I24" s="236">
        <f t="shared" si="30"/>
        <v>7</v>
      </c>
      <c r="J24" s="252"/>
      <c r="K24" s="235">
        <v>2021</v>
      </c>
      <c r="L24" s="235">
        <v>2021</v>
      </c>
      <c r="M24" s="235"/>
      <c r="N24" s="235"/>
      <c r="O24" s="235"/>
      <c r="P24" s="236">
        <f t="shared" si="31"/>
        <v>7</v>
      </c>
      <c r="Q24" s="235"/>
      <c r="R24" s="235"/>
      <c r="S24" s="235"/>
      <c r="T24" s="235"/>
      <c r="U24" s="232">
        <f t="shared" si="18"/>
        <v>7</v>
      </c>
      <c r="V24" s="235"/>
      <c r="W24" s="235"/>
      <c r="X24" s="235"/>
      <c r="Y24" s="235"/>
      <c r="Z24" s="232">
        <f t="shared" si="19"/>
        <v>7</v>
      </c>
      <c r="AA24" s="235"/>
      <c r="AB24" s="235"/>
      <c r="AC24" s="235"/>
      <c r="AD24" s="235"/>
      <c r="AE24" s="232">
        <f t="shared" si="20"/>
        <v>7</v>
      </c>
      <c r="AF24" s="235"/>
      <c r="AG24" s="235"/>
      <c r="AH24" s="235"/>
      <c r="AI24" s="235"/>
      <c r="AJ24" s="232">
        <f t="shared" si="21"/>
        <v>7</v>
      </c>
      <c r="AK24" s="235"/>
      <c r="AL24" s="235"/>
      <c r="AM24" s="235">
        <v>11</v>
      </c>
      <c r="AN24" s="235"/>
      <c r="AO24" s="232">
        <f t="shared" si="22"/>
        <v>18</v>
      </c>
      <c r="AP24" s="235"/>
      <c r="AQ24" s="235">
        <v>1</v>
      </c>
      <c r="AR24" s="235"/>
      <c r="AS24" s="235"/>
      <c r="AT24" s="232">
        <f t="shared" si="23"/>
        <v>19</v>
      </c>
      <c r="AU24" s="235"/>
      <c r="AV24" s="235"/>
      <c r="AW24" s="235"/>
      <c r="AX24" s="235"/>
      <c r="AY24" s="232">
        <f t="shared" si="24"/>
        <v>19</v>
      </c>
      <c r="AZ24" s="235"/>
      <c r="BA24" s="235"/>
      <c r="BB24" s="235"/>
      <c r="BC24" s="235"/>
      <c r="BD24" s="232">
        <f t="shared" si="25"/>
        <v>19</v>
      </c>
      <c r="BE24" s="235"/>
      <c r="BF24" s="235"/>
      <c r="BG24" s="235"/>
      <c r="BH24" s="235"/>
      <c r="BI24" s="232">
        <f t="shared" si="26"/>
        <v>19</v>
      </c>
      <c r="BJ24" s="235"/>
      <c r="BK24" s="235"/>
      <c r="BL24" s="235"/>
      <c r="BM24" s="235"/>
      <c r="BN24" s="232">
        <f t="shared" si="27"/>
        <v>19</v>
      </c>
      <c r="BO24" s="235"/>
      <c r="BP24" s="235"/>
      <c r="BQ24" s="235"/>
      <c r="BR24" s="235"/>
      <c r="BS24" s="232">
        <f t="shared" si="28"/>
        <v>19</v>
      </c>
    </row>
    <row r="25" spans="1:71" x14ac:dyDescent="0.25">
      <c r="A25" s="1"/>
      <c r="B25" s="26" t="s">
        <v>386</v>
      </c>
      <c r="C25" s="29">
        <v>22</v>
      </c>
      <c r="D25" s="29">
        <v>1393</v>
      </c>
      <c r="E25" s="29">
        <v>16</v>
      </c>
      <c r="F25" s="1">
        <f>IF(B25="MAL",E25,IF(E25&gt;=11,E25+variables!$B$1,11))</f>
        <v>17</v>
      </c>
      <c r="G25" s="2">
        <f t="shared" si="29"/>
        <v>0.82352941176470584</v>
      </c>
      <c r="H25" s="79">
        <v>8</v>
      </c>
      <c r="I25" s="79">
        <f t="shared" si="30"/>
        <v>8</v>
      </c>
      <c r="J25" s="89"/>
      <c r="K25" s="9">
        <v>2021</v>
      </c>
      <c r="L25" s="9">
        <v>2021</v>
      </c>
      <c r="M25" s="9"/>
      <c r="N25" s="9"/>
      <c r="O25" s="9"/>
      <c r="P25" s="79">
        <f t="shared" si="31"/>
        <v>8</v>
      </c>
      <c r="Q25" s="9"/>
      <c r="R25" s="9"/>
      <c r="S25" s="9"/>
      <c r="T25" s="9"/>
      <c r="U25" s="1">
        <f t="shared" si="18"/>
        <v>8</v>
      </c>
      <c r="V25" s="9"/>
      <c r="W25" s="9"/>
      <c r="X25" s="9"/>
      <c r="Y25" s="9"/>
      <c r="Z25" s="1">
        <f t="shared" si="19"/>
        <v>8</v>
      </c>
      <c r="AA25" s="9"/>
      <c r="AB25" s="9"/>
      <c r="AC25" s="9"/>
      <c r="AD25" s="9"/>
      <c r="AE25" s="1">
        <f t="shared" si="20"/>
        <v>8</v>
      </c>
      <c r="AF25" s="9"/>
      <c r="AG25" s="9"/>
      <c r="AH25" s="9"/>
      <c r="AI25" s="9"/>
      <c r="AJ25" s="1">
        <f t="shared" si="21"/>
        <v>8</v>
      </c>
      <c r="AK25" s="9"/>
      <c r="AL25" s="9"/>
      <c r="AM25" s="9"/>
      <c r="AN25" s="9"/>
      <c r="AO25" s="1">
        <f t="shared" si="22"/>
        <v>8</v>
      </c>
      <c r="AP25" s="9"/>
      <c r="AQ25" s="9"/>
      <c r="AR25" s="9"/>
      <c r="AS25" s="9"/>
      <c r="AT25" s="1">
        <f t="shared" si="23"/>
        <v>8</v>
      </c>
      <c r="AU25" s="9"/>
      <c r="AV25" s="9"/>
      <c r="AW25" s="9">
        <v>5</v>
      </c>
      <c r="AX25" s="9">
        <v>1</v>
      </c>
      <c r="AY25" s="1">
        <f t="shared" si="24"/>
        <v>14</v>
      </c>
      <c r="AZ25" s="9"/>
      <c r="BA25" s="9"/>
      <c r="BB25" s="9"/>
      <c r="BC25" s="9"/>
      <c r="BD25" s="1">
        <f t="shared" si="25"/>
        <v>14</v>
      </c>
      <c r="BE25" s="9"/>
      <c r="BF25" s="9"/>
      <c r="BG25" s="9"/>
      <c r="BH25" s="9"/>
      <c r="BI25" s="1">
        <f t="shared" si="26"/>
        <v>14</v>
      </c>
      <c r="BJ25" s="9"/>
      <c r="BK25" s="9"/>
      <c r="BL25" s="9"/>
      <c r="BM25" s="9"/>
      <c r="BN25" s="1">
        <f t="shared" si="27"/>
        <v>14</v>
      </c>
      <c r="BO25" s="9"/>
      <c r="BP25" s="9"/>
      <c r="BQ25" s="9"/>
      <c r="BR25" s="9"/>
      <c r="BS25" s="1">
        <f t="shared" si="28"/>
        <v>14</v>
      </c>
    </row>
    <row r="26" spans="1:71" x14ac:dyDescent="0.25">
      <c r="A26" s="1"/>
      <c r="B26" s="26" t="s">
        <v>191</v>
      </c>
      <c r="C26" s="29">
        <v>23</v>
      </c>
      <c r="D26" s="29">
        <v>2037</v>
      </c>
      <c r="E26" s="29">
        <v>38</v>
      </c>
      <c r="F26" s="1">
        <f>IF(B26="MAL",E26,IF(E26&gt;=11,E26+variables!$B$1,11))</f>
        <v>39</v>
      </c>
      <c r="G26" s="2">
        <f t="shared" si="29"/>
        <v>0.79487179487179482</v>
      </c>
      <c r="H26" s="79">
        <v>9</v>
      </c>
      <c r="I26" s="79">
        <f t="shared" si="30"/>
        <v>9</v>
      </c>
      <c r="J26" s="89"/>
      <c r="K26" s="9">
        <v>2021</v>
      </c>
      <c r="L26" s="9">
        <v>2021</v>
      </c>
      <c r="M26" s="9"/>
      <c r="N26" s="9"/>
      <c r="O26" s="9"/>
      <c r="P26" s="79">
        <f t="shared" si="31"/>
        <v>9</v>
      </c>
      <c r="Q26" s="9"/>
      <c r="R26" s="9">
        <v>3</v>
      </c>
      <c r="S26" s="9">
        <v>6</v>
      </c>
      <c r="T26" s="9">
        <v>4</v>
      </c>
      <c r="U26" s="1">
        <f t="shared" si="18"/>
        <v>22</v>
      </c>
      <c r="V26" s="9"/>
      <c r="W26" s="9"/>
      <c r="X26" s="9"/>
      <c r="Y26" s="9"/>
      <c r="Z26" s="1">
        <f t="shared" si="19"/>
        <v>22</v>
      </c>
      <c r="AA26" s="9"/>
      <c r="AB26" s="9"/>
      <c r="AC26" s="9">
        <v>9</v>
      </c>
      <c r="AD26" s="9"/>
      <c r="AE26" s="1">
        <f t="shared" si="20"/>
        <v>31</v>
      </c>
      <c r="AF26" s="9"/>
      <c r="AG26" s="9"/>
      <c r="AH26" s="9"/>
      <c r="AI26" s="9"/>
      <c r="AJ26" s="1">
        <f t="shared" si="21"/>
        <v>31</v>
      </c>
      <c r="AK26" s="9"/>
      <c r="AL26" s="9"/>
      <c r="AM26" s="9"/>
      <c r="AN26" s="9"/>
      <c r="AO26" s="1">
        <f t="shared" si="22"/>
        <v>31</v>
      </c>
      <c r="AP26" s="9"/>
      <c r="AQ26" s="9"/>
      <c r="AR26" s="9"/>
      <c r="AS26" s="9"/>
      <c r="AT26" s="1">
        <f t="shared" si="23"/>
        <v>31</v>
      </c>
      <c r="AU26" s="9"/>
      <c r="AV26" s="9"/>
      <c r="AW26" s="9"/>
      <c r="AX26" s="9"/>
      <c r="AY26" s="1">
        <f t="shared" si="24"/>
        <v>31</v>
      </c>
      <c r="AZ26" s="9"/>
      <c r="BA26" s="9"/>
      <c r="BB26" s="9"/>
      <c r="BC26" s="9"/>
      <c r="BD26" s="1">
        <f t="shared" si="25"/>
        <v>31</v>
      </c>
      <c r="BE26" s="9"/>
      <c r="BF26" s="9"/>
      <c r="BG26" s="9"/>
      <c r="BH26" s="9"/>
      <c r="BI26" s="1">
        <f t="shared" si="26"/>
        <v>31</v>
      </c>
      <c r="BJ26" s="9"/>
      <c r="BK26" s="9"/>
      <c r="BL26" s="9"/>
      <c r="BM26" s="9"/>
      <c r="BN26" s="1">
        <f t="shared" si="27"/>
        <v>31</v>
      </c>
      <c r="BO26" s="9"/>
      <c r="BP26" s="9"/>
      <c r="BQ26" s="9"/>
      <c r="BR26" s="9"/>
      <c r="BS26" s="1">
        <f t="shared" si="28"/>
        <v>31</v>
      </c>
    </row>
    <row r="27" spans="1:71" x14ac:dyDescent="0.25">
      <c r="A27" s="1"/>
      <c r="B27" s="28" t="s">
        <v>18</v>
      </c>
      <c r="C27" s="29">
        <v>38</v>
      </c>
      <c r="D27" s="29">
        <v>1464</v>
      </c>
      <c r="E27" s="29">
        <v>25</v>
      </c>
      <c r="F27" s="1">
        <f>IF(B27="MAL",E27,IF(E27&gt;=11,E27+variables!$B$1,11))</f>
        <v>26</v>
      </c>
      <c r="G27" s="2">
        <f t="shared" si="29"/>
        <v>0.96153846153846156</v>
      </c>
      <c r="H27" s="79">
        <v>4</v>
      </c>
      <c r="I27" s="79">
        <f t="shared" si="30"/>
        <v>4</v>
      </c>
      <c r="J27" s="89"/>
      <c r="K27" s="9">
        <v>2021</v>
      </c>
      <c r="L27" s="9">
        <v>2021</v>
      </c>
      <c r="M27" s="9"/>
      <c r="N27" s="9"/>
      <c r="O27" s="9"/>
      <c r="P27" s="79">
        <f t="shared" si="31"/>
        <v>4</v>
      </c>
      <c r="Q27" s="9"/>
      <c r="R27" s="9"/>
      <c r="S27" s="9"/>
      <c r="T27" s="9"/>
      <c r="U27" s="1">
        <f t="shared" si="18"/>
        <v>4</v>
      </c>
      <c r="V27" s="9"/>
      <c r="W27" s="9"/>
      <c r="X27" s="9"/>
      <c r="Y27" s="9"/>
      <c r="Z27" s="1">
        <f t="shared" si="19"/>
        <v>4</v>
      </c>
      <c r="AA27" s="9"/>
      <c r="AB27" s="9"/>
      <c r="AC27" s="9"/>
      <c r="AD27" s="9"/>
      <c r="AE27" s="1">
        <f t="shared" si="20"/>
        <v>4</v>
      </c>
      <c r="AF27" s="9"/>
      <c r="AG27" s="9"/>
      <c r="AH27" s="9"/>
      <c r="AI27" s="9"/>
      <c r="AJ27" s="1">
        <f t="shared" si="21"/>
        <v>4</v>
      </c>
      <c r="AK27" s="9"/>
      <c r="AL27" s="9"/>
      <c r="AM27" s="9"/>
      <c r="AN27" s="9"/>
      <c r="AO27" s="1">
        <f t="shared" si="22"/>
        <v>4</v>
      </c>
      <c r="AP27" s="9"/>
      <c r="AQ27" s="9"/>
      <c r="AR27" s="9"/>
      <c r="AS27" s="9"/>
      <c r="AT27" s="1">
        <f t="shared" si="23"/>
        <v>4</v>
      </c>
      <c r="AU27" s="9"/>
      <c r="AV27" s="9">
        <v>1</v>
      </c>
      <c r="AW27" s="9">
        <v>18</v>
      </c>
      <c r="AX27" s="9">
        <v>2</v>
      </c>
      <c r="AY27" s="1">
        <f t="shared" si="24"/>
        <v>25</v>
      </c>
      <c r="AZ27" s="9"/>
      <c r="BA27" s="9"/>
      <c r="BB27" s="9"/>
      <c r="BC27" s="9"/>
      <c r="BD27" s="1">
        <f t="shared" si="25"/>
        <v>25</v>
      </c>
      <c r="BE27" s="9"/>
      <c r="BF27" s="9"/>
      <c r="BG27" s="9"/>
      <c r="BH27" s="9"/>
      <c r="BI27" s="1">
        <f t="shared" si="26"/>
        <v>25</v>
      </c>
      <c r="BJ27" s="9"/>
      <c r="BK27" s="9"/>
      <c r="BL27" s="9"/>
      <c r="BM27" s="9"/>
      <c r="BN27" s="1">
        <f t="shared" si="27"/>
        <v>25</v>
      </c>
      <c r="BO27" s="9"/>
      <c r="BP27" s="9"/>
      <c r="BQ27" s="9"/>
      <c r="BR27" s="9"/>
      <c r="BS27" s="1">
        <f t="shared" si="28"/>
        <v>25</v>
      </c>
    </row>
    <row r="28" spans="1:71" s="110" customFormat="1" x14ac:dyDescent="0.25">
      <c r="A28" s="106"/>
      <c r="B28" s="156" t="s">
        <v>117</v>
      </c>
      <c r="C28" s="155">
        <v>41</v>
      </c>
      <c r="D28" s="155">
        <v>7591</v>
      </c>
      <c r="E28" s="155">
        <v>60</v>
      </c>
      <c r="F28" s="106">
        <f>IF(B28="MAL",E28,IF(E28&gt;=11,E28+variables!$B$1,11))</f>
        <v>61</v>
      </c>
      <c r="G28" s="107">
        <f t="shared" si="29"/>
        <v>0.98360655737704916</v>
      </c>
      <c r="H28" s="108">
        <v>23</v>
      </c>
      <c r="I28" s="108">
        <f t="shared" si="30"/>
        <v>24</v>
      </c>
      <c r="J28" s="115">
        <v>1</v>
      </c>
      <c r="K28" s="109">
        <v>2021</v>
      </c>
      <c r="L28" s="9">
        <v>2021</v>
      </c>
      <c r="M28" s="109"/>
      <c r="N28" s="109"/>
      <c r="O28" s="109"/>
      <c r="P28" s="108">
        <f t="shared" si="31"/>
        <v>23</v>
      </c>
      <c r="Q28" s="109">
        <v>1</v>
      </c>
      <c r="R28" s="109"/>
      <c r="S28" s="109">
        <v>18</v>
      </c>
      <c r="T28" s="109"/>
      <c r="U28" s="106">
        <f t="shared" si="18"/>
        <v>42</v>
      </c>
      <c r="V28" s="109"/>
      <c r="W28" s="109">
        <v>1</v>
      </c>
      <c r="X28" s="109">
        <v>6</v>
      </c>
      <c r="Y28" s="109"/>
      <c r="Z28" s="106">
        <f t="shared" si="19"/>
        <v>49</v>
      </c>
      <c r="AA28" s="109"/>
      <c r="AB28" s="109"/>
      <c r="AC28" s="109">
        <v>4</v>
      </c>
      <c r="AD28" s="109"/>
      <c r="AE28" s="106">
        <f t="shared" si="20"/>
        <v>53</v>
      </c>
      <c r="AF28" s="109"/>
      <c r="AG28" s="109">
        <v>1</v>
      </c>
      <c r="AH28" s="109">
        <v>1</v>
      </c>
      <c r="AI28" s="109"/>
      <c r="AJ28" s="106">
        <f t="shared" si="21"/>
        <v>55</v>
      </c>
      <c r="AK28" s="109"/>
      <c r="AL28" s="109"/>
      <c r="AM28" s="109">
        <v>2</v>
      </c>
      <c r="AN28" s="109"/>
      <c r="AO28" s="106">
        <f t="shared" si="22"/>
        <v>57</v>
      </c>
      <c r="AP28" s="109"/>
      <c r="AQ28" s="109"/>
      <c r="AR28" s="109">
        <v>3</v>
      </c>
      <c r="AS28" s="109"/>
      <c r="AT28" s="106">
        <f t="shared" si="23"/>
        <v>60</v>
      </c>
      <c r="AU28" s="109"/>
      <c r="AV28" s="109"/>
      <c r="AW28" s="109"/>
      <c r="AX28" s="109"/>
      <c r="AY28" s="106">
        <f t="shared" si="24"/>
        <v>60</v>
      </c>
      <c r="AZ28" s="109"/>
      <c r="BA28" s="109"/>
      <c r="BB28" s="109"/>
      <c r="BC28" s="109"/>
      <c r="BD28" s="106">
        <f t="shared" si="25"/>
        <v>60</v>
      </c>
      <c r="BE28" s="109"/>
      <c r="BF28" s="109"/>
      <c r="BG28" s="109"/>
      <c r="BH28" s="109"/>
      <c r="BI28" s="106">
        <f t="shared" si="26"/>
        <v>60</v>
      </c>
      <c r="BJ28" s="109"/>
      <c r="BK28" s="109"/>
      <c r="BL28" s="109"/>
      <c r="BM28" s="109"/>
      <c r="BN28" s="106">
        <f t="shared" si="27"/>
        <v>60</v>
      </c>
      <c r="BO28" s="109"/>
      <c r="BP28" s="109"/>
      <c r="BQ28" s="109"/>
      <c r="BR28" s="109"/>
      <c r="BS28" s="106">
        <f t="shared" si="28"/>
        <v>60</v>
      </c>
    </row>
    <row r="29" spans="1:71" x14ac:dyDescent="0.25">
      <c r="A29" s="1"/>
      <c r="B29" s="1"/>
      <c r="C29" s="29"/>
      <c r="D29" s="29"/>
      <c r="E29" s="29"/>
      <c r="F29" s="1"/>
      <c r="G29" s="2"/>
      <c r="H29" s="79"/>
      <c r="I29" s="79"/>
      <c r="J29" s="89"/>
      <c r="K29" s="1"/>
      <c r="L29" s="9"/>
      <c r="M29" s="9"/>
      <c r="N29" s="9"/>
      <c r="O29" s="9"/>
      <c r="P29" s="1"/>
      <c r="Q29" s="9"/>
      <c r="R29" s="9"/>
      <c r="S29" s="9"/>
      <c r="T29" s="9"/>
      <c r="U29" s="1"/>
      <c r="V29" s="9"/>
      <c r="W29" s="9"/>
      <c r="X29" s="9"/>
      <c r="Y29" s="9"/>
      <c r="Z29" s="1"/>
      <c r="AA29" s="9"/>
      <c r="AB29" s="9"/>
      <c r="AC29" s="9"/>
      <c r="AD29" s="9"/>
      <c r="AE29" s="1"/>
      <c r="AF29" s="9"/>
      <c r="AG29" s="9"/>
      <c r="AH29" s="9"/>
      <c r="AI29" s="9"/>
      <c r="AJ29" s="1"/>
      <c r="AK29" s="9"/>
      <c r="AL29" s="9"/>
      <c r="AM29" s="9"/>
      <c r="AN29" s="9"/>
      <c r="AO29" s="1"/>
      <c r="AP29" s="9"/>
      <c r="AQ29" s="9"/>
      <c r="AR29" s="9"/>
      <c r="AS29" s="9"/>
      <c r="AT29" s="1"/>
      <c r="AU29" s="9"/>
      <c r="AV29" s="9"/>
      <c r="AW29" s="9"/>
      <c r="AX29" s="9"/>
      <c r="AY29" s="1"/>
      <c r="AZ29" s="9"/>
      <c r="BA29" s="9"/>
      <c r="BB29" s="9"/>
      <c r="BC29" s="9"/>
      <c r="BD29" s="1"/>
      <c r="BE29" s="9"/>
      <c r="BF29" s="9"/>
      <c r="BG29" s="9"/>
      <c r="BH29" s="9"/>
      <c r="BI29" s="1"/>
      <c r="BJ29" s="9"/>
      <c r="BK29" s="9"/>
      <c r="BL29" s="9"/>
      <c r="BM29" s="9"/>
      <c r="BN29" s="1"/>
      <c r="BO29" s="9"/>
      <c r="BP29" s="9"/>
      <c r="BQ29" s="9"/>
      <c r="BR29" s="9"/>
      <c r="BS29" s="1"/>
    </row>
    <row r="30" spans="1:71" x14ac:dyDescent="0.25">
      <c r="A30" s="1"/>
      <c r="C30" s="1"/>
      <c r="D30" s="1"/>
      <c r="E30" s="1"/>
      <c r="F30" s="1"/>
      <c r="G30" s="1"/>
      <c r="H30" s="79"/>
      <c r="I30" s="79"/>
      <c r="J30" s="79"/>
      <c r="L30" s="1"/>
      <c r="M30" s="1">
        <f>SUM(M19:M28)</f>
        <v>0</v>
      </c>
      <c r="N30" s="1">
        <f>SUM(N19:N28)</f>
        <v>0</v>
      </c>
      <c r="O30" s="1">
        <f>SUM(O19:O28)</f>
        <v>0</v>
      </c>
      <c r="P30" s="79">
        <f t="shared" ref="P30:AU30" si="32">SUM(P18:P28)</f>
        <v>115</v>
      </c>
      <c r="Q30" s="79">
        <f t="shared" si="32"/>
        <v>1</v>
      </c>
      <c r="R30" s="79">
        <f t="shared" si="32"/>
        <v>3</v>
      </c>
      <c r="S30" s="79">
        <f t="shared" si="32"/>
        <v>27</v>
      </c>
      <c r="T30" s="79">
        <f t="shared" si="32"/>
        <v>4</v>
      </c>
      <c r="U30" s="79">
        <f t="shared" si="32"/>
        <v>150</v>
      </c>
      <c r="V30" s="79">
        <f t="shared" si="32"/>
        <v>2</v>
      </c>
      <c r="W30" s="79">
        <f t="shared" si="32"/>
        <v>1</v>
      </c>
      <c r="X30" s="79">
        <f t="shared" si="32"/>
        <v>9</v>
      </c>
      <c r="Y30" s="79">
        <f t="shared" si="32"/>
        <v>0</v>
      </c>
      <c r="Z30" s="79">
        <f t="shared" si="32"/>
        <v>162</v>
      </c>
      <c r="AA30" s="79">
        <f t="shared" si="32"/>
        <v>0</v>
      </c>
      <c r="AB30" s="79">
        <f t="shared" si="32"/>
        <v>0</v>
      </c>
      <c r="AC30" s="79">
        <f t="shared" si="32"/>
        <v>13</v>
      </c>
      <c r="AD30" s="79">
        <f t="shared" si="32"/>
        <v>0</v>
      </c>
      <c r="AE30" s="79">
        <f t="shared" si="32"/>
        <v>175</v>
      </c>
      <c r="AF30" s="79">
        <f t="shared" si="32"/>
        <v>0</v>
      </c>
      <c r="AG30" s="79">
        <f t="shared" si="32"/>
        <v>1</v>
      </c>
      <c r="AH30" s="79">
        <f t="shared" si="32"/>
        <v>1</v>
      </c>
      <c r="AI30" s="79">
        <f t="shared" si="32"/>
        <v>0</v>
      </c>
      <c r="AJ30" s="79">
        <f t="shared" si="32"/>
        <v>177</v>
      </c>
      <c r="AK30" s="79">
        <f t="shared" si="32"/>
        <v>0</v>
      </c>
      <c r="AL30" s="79">
        <f t="shared" si="32"/>
        <v>0</v>
      </c>
      <c r="AM30" s="79">
        <f t="shared" si="32"/>
        <v>13</v>
      </c>
      <c r="AN30" s="79">
        <f t="shared" si="32"/>
        <v>0</v>
      </c>
      <c r="AO30" s="79">
        <f t="shared" si="32"/>
        <v>190</v>
      </c>
      <c r="AP30" s="79">
        <f t="shared" si="32"/>
        <v>0</v>
      </c>
      <c r="AQ30" s="79">
        <f t="shared" si="32"/>
        <v>1</v>
      </c>
      <c r="AR30" s="79">
        <f t="shared" si="32"/>
        <v>33</v>
      </c>
      <c r="AS30" s="79">
        <f t="shared" si="32"/>
        <v>0</v>
      </c>
      <c r="AT30" s="79">
        <f t="shared" si="32"/>
        <v>224</v>
      </c>
      <c r="AU30" s="79">
        <f t="shared" si="32"/>
        <v>0</v>
      </c>
      <c r="AV30" s="79">
        <f t="shared" ref="AV30:BS30" si="33">SUM(AV18:AV28)</f>
        <v>2</v>
      </c>
      <c r="AW30" s="79">
        <f t="shared" si="33"/>
        <v>27</v>
      </c>
      <c r="AX30" s="79">
        <f t="shared" si="33"/>
        <v>3</v>
      </c>
      <c r="AY30" s="79">
        <f t="shared" si="33"/>
        <v>256</v>
      </c>
      <c r="AZ30" s="79">
        <f t="shared" si="33"/>
        <v>0</v>
      </c>
      <c r="BA30" s="79">
        <f t="shared" si="33"/>
        <v>0</v>
      </c>
      <c r="BB30" s="79">
        <f t="shared" si="33"/>
        <v>0</v>
      </c>
      <c r="BC30" s="79">
        <f t="shared" si="33"/>
        <v>0</v>
      </c>
      <c r="BD30" s="79">
        <f t="shared" si="33"/>
        <v>256</v>
      </c>
      <c r="BE30" s="79">
        <f t="shared" si="33"/>
        <v>0</v>
      </c>
      <c r="BF30" s="79">
        <f t="shared" si="33"/>
        <v>0</v>
      </c>
      <c r="BG30" s="79">
        <f t="shared" si="33"/>
        <v>0</v>
      </c>
      <c r="BH30" s="79">
        <f t="shared" si="33"/>
        <v>0</v>
      </c>
      <c r="BI30" s="79">
        <f t="shared" si="33"/>
        <v>256</v>
      </c>
      <c r="BJ30" s="79">
        <f t="shared" si="33"/>
        <v>0</v>
      </c>
      <c r="BK30" s="79">
        <f t="shared" si="33"/>
        <v>0</v>
      </c>
      <c r="BL30" s="79">
        <f t="shared" si="33"/>
        <v>0</v>
      </c>
      <c r="BM30" s="79">
        <f t="shared" si="33"/>
        <v>0</v>
      </c>
      <c r="BN30" s="79">
        <f t="shared" si="33"/>
        <v>256</v>
      </c>
      <c r="BO30" s="79">
        <f t="shared" si="33"/>
        <v>0</v>
      </c>
      <c r="BP30" s="79">
        <f t="shared" si="33"/>
        <v>0</v>
      </c>
      <c r="BQ30" s="79">
        <f t="shared" si="33"/>
        <v>0</v>
      </c>
      <c r="BR30" s="79">
        <f t="shared" si="33"/>
        <v>0</v>
      </c>
      <c r="BS30" s="79">
        <f t="shared" si="33"/>
        <v>256</v>
      </c>
    </row>
    <row r="31" spans="1:71" x14ac:dyDescent="0.25">
      <c r="A31" s="1"/>
      <c r="B31" s="1" t="s">
        <v>244</v>
      </c>
      <c r="C31" s="1">
        <f>COUNT(C19:C28)</f>
        <v>10</v>
      </c>
      <c r="D31" s="1"/>
      <c r="E31" s="1">
        <f>SUM(E18:E28)</f>
        <v>279</v>
      </c>
      <c r="F31" s="1">
        <f>SUM(F18:F28)</f>
        <v>289</v>
      </c>
      <c r="G31" s="2">
        <f>$BS30/F31</f>
        <v>0.88581314878892736</v>
      </c>
      <c r="H31" s="79">
        <f>SUM(H18:H28)</f>
        <v>115</v>
      </c>
      <c r="I31" s="79">
        <f>SUM(I18:I28)</f>
        <v>118</v>
      </c>
      <c r="J31" s="79">
        <f>SUM(J18:J28)</f>
        <v>3</v>
      </c>
      <c r="K31" s="1"/>
      <c r="L31" s="1"/>
      <c r="M31" s="1"/>
      <c r="N31" s="1"/>
      <c r="O31" s="1"/>
      <c r="P31" s="2">
        <f>P30/F31</f>
        <v>0.39792387543252594</v>
      </c>
      <c r="Q31" s="1"/>
      <c r="R31" s="1">
        <f>M30+R30</f>
        <v>3</v>
      </c>
      <c r="S31" s="1">
        <f>N30+S30</f>
        <v>27</v>
      </c>
      <c r="T31" s="1">
        <f>O30+T30</f>
        <v>4</v>
      </c>
      <c r="U31" s="2">
        <f>U30/F31</f>
        <v>0.51903114186851207</v>
      </c>
      <c r="V31" s="1"/>
      <c r="W31" s="1">
        <f>R31+W30</f>
        <v>4</v>
      </c>
      <c r="X31" s="1">
        <f>S31+X30</f>
        <v>36</v>
      </c>
      <c r="Y31" s="1">
        <f>T31+Y30</f>
        <v>4</v>
      </c>
      <c r="Z31" s="2">
        <f>Z30/F31</f>
        <v>0.56055363321799312</v>
      </c>
      <c r="AA31" s="1"/>
      <c r="AB31" s="1">
        <f>W31+AB30</f>
        <v>4</v>
      </c>
      <c r="AC31" s="1">
        <f>X31+AC30</f>
        <v>49</v>
      </c>
      <c r="AD31" s="1">
        <f>Y31+AD30</f>
        <v>4</v>
      </c>
      <c r="AE31" s="2">
        <f>AE30/F31</f>
        <v>0.60553633217993075</v>
      </c>
      <c r="AF31" s="1"/>
      <c r="AG31" s="1">
        <f>AB31+AG30</f>
        <v>5</v>
      </c>
      <c r="AH31" s="1">
        <f>AC31+AH30</f>
        <v>50</v>
      </c>
      <c r="AI31" s="1">
        <f>AD31+AI30</f>
        <v>4</v>
      </c>
      <c r="AJ31" s="2">
        <f>AJ30/F31</f>
        <v>0.61245674740484424</v>
      </c>
      <c r="AK31" s="1"/>
      <c r="AL31" s="1">
        <f>AG31+AL30</f>
        <v>5</v>
      </c>
      <c r="AM31" s="1">
        <f>AH31+AM30</f>
        <v>63</v>
      </c>
      <c r="AN31" s="1">
        <f>AI31+AN30</f>
        <v>4</v>
      </c>
      <c r="AO31" s="2">
        <f>AO30/F31</f>
        <v>0.65743944636678198</v>
      </c>
      <c r="AP31" s="1"/>
      <c r="AQ31" s="1">
        <f>AL31+AQ30</f>
        <v>6</v>
      </c>
      <c r="AR31" s="1">
        <f>AM31+AR30</f>
        <v>96</v>
      </c>
      <c r="AS31" s="1">
        <f>AN31+AS30</f>
        <v>4</v>
      </c>
      <c r="AT31" s="2">
        <f>AT30/F31</f>
        <v>0.77508650519031141</v>
      </c>
      <c r="AU31" s="1"/>
      <c r="AV31" s="1">
        <f>AQ31+AV30</f>
        <v>8</v>
      </c>
      <c r="AW31" s="1">
        <f>AR31+AW30</f>
        <v>123</v>
      </c>
      <c r="AX31" s="1">
        <f>AS31+AX30</f>
        <v>7</v>
      </c>
      <c r="AY31" s="2">
        <f>AY30/F31</f>
        <v>0.88581314878892736</v>
      </c>
      <c r="AZ31" s="1"/>
      <c r="BA31" s="1">
        <f>AV31+BA30</f>
        <v>8</v>
      </c>
      <c r="BB31" s="1">
        <f>AW31+BB30</f>
        <v>123</v>
      </c>
      <c r="BC31" s="1">
        <f>AX31+BC30</f>
        <v>7</v>
      </c>
      <c r="BD31" s="2">
        <f>BD30/F31</f>
        <v>0.88581314878892736</v>
      </c>
      <c r="BE31" s="1"/>
      <c r="BF31" s="1">
        <f>BA31+BF30</f>
        <v>8</v>
      </c>
      <c r="BG31" s="1">
        <f>BB31+BG30</f>
        <v>123</v>
      </c>
      <c r="BH31" s="1">
        <f>BC31+BH30</f>
        <v>7</v>
      </c>
      <c r="BI31" s="2">
        <f>BI30/F31</f>
        <v>0.88581314878892736</v>
      </c>
      <c r="BJ31" s="1"/>
      <c r="BK31" s="1">
        <f>BF31+BK30</f>
        <v>8</v>
      </c>
      <c r="BL31" s="1">
        <f>BG31+BL30</f>
        <v>123</v>
      </c>
      <c r="BM31" s="1">
        <f>BH31+BM30</f>
        <v>7</v>
      </c>
      <c r="BN31" s="2">
        <f>BN30/F31</f>
        <v>0.88581314878892736</v>
      </c>
      <c r="BO31" s="1"/>
      <c r="BP31" s="1">
        <f>BK31+BP30</f>
        <v>8</v>
      </c>
      <c r="BQ31" s="1">
        <f>BL31+BQ30</f>
        <v>123</v>
      </c>
      <c r="BR31" s="1">
        <f>BM31+BR30</f>
        <v>7</v>
      </c>
      <c r="BS31" s="2">
        <f>BS30/F31</f>
        <v>0.88581314878892736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3"/>
  <sheetViews>
    <sheetView tabSelected="1" zoomScale="150" zoomScaleNormal="150" workbookViewId="0">
      <pane ySplit="4" topLeftCell="A63" activePane="bottomLeft" state="frozen"/>
      <selection pane="bottomLeft" activeCell="F71" sqref="F71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65" bestFit="1" customWidth="1"/>
  </cols>
  <sheetData>
    <row r="1" spans="1:12" x14ac:dyDescent="0.25">
      <c r="E1" s="305" t="s">
        <v>416</v>
      </c>
      <c r="F1" s="305"/>
      <c r="G1" s="305"/>
    </row>
    <row r="2" spans="1:12" x14ac:dyDescent="0.25">
      <c r="E2" s="306">
        <v>44225</v>
      </c>
      <c r="F2" s="305"/>
      <c r="G2" s="305"/>
    </row>
    <row r="4" spans="1:12" ht="15.75" thickBot="1" x14ac:dyDescent="0.3">
      <c r="A4" s="40" t="s">
        <v>276</v>
      </c>
      <c r="B4" s="41" t="s">
        <v>204</v>
      </c>
      <c r="C4" s="41" t="s">
        <v>55</v>
      </c>
      <c r="D4" s="41" t="s">
        <v>56</v>
      </c>
      <c r="E4" s="41" t="s">
        <v>151</v>
      </c>
      <c r="F4" s="41" t="s">
        <v>66</v>
      </c>
      <c r="G4" s="41" t="s">
        <v>67</v>
      </c>
      <c r="H4" s="41" t="s">
        <v>155</v>
      </c>
      <c r="I4" s="41" t="s">
        <v>165</v>
      </c>
      <c r="J4" s="41" t="s">
        <v>30</v>
      </c>
      <c r="K4" s="41" t="s">
        <v>31</v>
      </c>
      <c r="L4" s="58" t="s">
        <v>185</v>
      </c>
    </row>
    <row r="5" spans="1:12" ht="15.75" thickTop="1" x14ac:dyDescent="0.25">
      <c r="A5" s="312" t="s">
        <v>361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4"/>
    </row>
    <row r="6" spans="1:12" x14ac:dyDescent="0.25">
      <c r="A6" s="22">
        <f>'C'!C18</f>
        <v>13</v>
      </c>
      <c r="B6" s="1" t="str">
        <f>'C'!A3</f>
        <v>CALIFORNIA</v>
      </c>
      <c r="C6" s="2">
        <f>'C'!G18</f>
        <v>0.77031802120141346</v>
      </c>
      <c r="D6" s="1">
        <f>'C'!BP18</f>
        <v>2</v>
      </c>
      <c r="E6" s="1">
        <f>'C'!BQ18</f>
        <v>82</v>
      </c>
      <c r="F6" s="1">
        <f>'C'!BR18</f>
        <v>16</v>
      </c>
      <c r="G6" s="79">
        <f>'C'!I18</f>
        <v>339</v>
      </c>
      <c r="H6" s="1">
        <f>SUM(D6:G6)</f>
        <v>439</v>
      </c>
      <c r="I6" s="1">
        <f>'C'!F18</f>
        <v>566</v>
      </c>
      <c r="J6" s="1">
        <f>'C'!J18</f>
        <v>8</v>
      </c>
      <c r="K6" s="1">
        <f>F6+D6</f>
        <v>18</v>
      </c>
      <c r="L6" s="59"/>
    </row>
    <row r="7" spans="1:12" x14ac:dyDescent="0.25">
      <c r="A7" s="22">
        <f>O!C21</f>
        <v>16</v>
      </c>
      <c r="B7" s="1" t="str">
        <f>O!A3</f>
        <v>OHIO</v>
      </c>
      <c r="C7" s="2">
        <f>O!G21</f>
        <v>0.89330024813895781</v>
      </c>
      <c r="D7" s="1">
        <f>O!BP21</f>
        <v>3</v>
      </c>
      <c r="E7" s="1">
        <f>O!BQ21</f>
        <v>54</v>
      </c>
      <c r="F7" s="1">
        <f>O!BR21</f>
        <v>16</v>
      </c>
      <c r="G7" s="79">
        <f>O!I21</f>
        <v>287</v>
      </c>
      <c r="H7" s="1">
        <f>SUM(D7:G7)</f>
        <v>360</v>
      </c>
      <c r="I7" s="1">
        <f>O!F21</f>
        <v>403</v>
      </c>
      <c r="J7" s="1">
        <f>O!J21</f>
        <v>0</v>
      </c>
      <c r="K7" s="1">
        <f>D7+F7</f>
        <v>19</v>
      </c>
      <c r="L7" s="60"/>
    </row>
    <row r="8" spans="1:12" x14ac:dyDescent="0.25">
      <c r="A8" s="310" t="s">
        <v>362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09"/>
    </row>
    <row r="9" spans="1:12" x14ac:dyDescent="0.25">
      <c r="A9" s="53">
        <f>F!C25</f>
        <v>19</v>
      </c>
      <c r="B9" s="54" t="str">
        <f>F!A3</f>
        <v>FLORIDA</v>
      </c>
      <c r="C9" s="100">
        <f>F!G25</f>
        <v>0.80824372759856633</v>
      </c>
      <c r="D9" s="55">
        <f>F!BP25</f>
        <v>11</v>
      </c>
      <c r="E9" s="55">
        <f>F!BQ25</f>
        <v>200</v>
      </c>
      <c r="F9" s="55">
        <f>F!BR25</f>
        <v>16</v>
      </c>
      <c r="G9" s="95">
        <f>F!I25</f>
        <v>228</v>
      </c>
      <c r="H9" s="55">
        <f>SUM(D9:G9)</f>
        <v>455</v>
      </c>
      <c r="I9" s="55">
        <f>F!F25</f>
        <v>558</v>
      </c>
      <c r="J9" s="55">
        <f>F!J25</f>
        <v>10</v>
      </c>
      <c r="K9" s="55">
        <f>D9+F9</f>
        <v>27</v>
      </c>
      <c r="L9" s="61"/>
    </row>
    <row r="10" spans="1:12" x14ac:dyDescent="0.25">
      <c r="A10" s="22">
        <f>M!C52</f>
        <v>15</v>
      </c>
      <c r="B10" s="1" t="str">
        <f>M!A35</f>
        <v>MINNESOTA</v>
      </c>
      <c r="C10" s="2">
        <f>M!G52</f>
        <v>0.9196891191709845</v>
      </c>
      <c r="D10" s="1">
        <f>M!BP52</f>
        <v>1</v>
      </c>
      <c r="E10" s="1">
        <f>M!BQ52</f>
        <v>142</v>
      </c>
      <c r="F10" s="1">
        <f>M!BR52</f>
        <v>4</v>
      </c>
      <c r="G10" s="79">
        <f>M!I52</f>
        <v>208</v>
      </c>
      <c r="H10" s="1">
        <f>SUM(D10:G10)</f>
        <v>355</v>
      </c>
      <c r="I10" s="1">
        <f>M!F52</f>
        <v>386</v>
      </c>
      <c r="J10" s="1">
        <f>M!J52</f>
        <v>2</v>
      </c>
      <c r="K10" s="1">
        <f>D10+F10</f>
        <v>5</v>
      </c>
      <c r="L10" s="59"/>
    </row>
    <row r="11" spans="1:12" x14ac:dyDescent="0.25">
      <c r="A11" s="22">
        <f>T!C24</f>
        <v>11</v>
      </c>
      <c r="B11" s="1" t="str">
        <f>T!A11</f>
        <v>TEXAS</v>
      </c>
      <c r="C11" s="2">
        <f>T!G24</f>
        <v>0.79387186629526463</v>
      </c>
      <c r="D11" s="1">
        <f>T!BP24</f>
        <v>19</v>
      </c>
      <c r="E11" s="1">
        <f>T!BQ24</f>
        <v>56</v>
      </c>
      <c r="F11" s="1">
        <f>T!BR24</f>
        <v>4</v>
      </c>
      <c r="G11" s="79">
        <f>T!I24</f>
        <v>208</v>
      </c>
      <c r="H11" s="1">
        <f>SUM(D11:G11)</f>
        <v>287</v>
      </c>
      <c r="I11" s="1">
        <f>T!F24</f>
        <v>359</v>
      </c>
      <c r="J11" s="1">
        <f>T!J24</f>
        <v>3</v>
      </c>
      <c r="K11" s="1">
        <f>D11+F11</f>
        <v>23</v>
      </c>
      <c r="L11" s="60"/>
    </row>
    <row r="12" spans="1:12" x14ac:dyDescent="0.25">
      <c r="A12" s="307" t="s">
        <v>363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9"/>
    </row>
    <row r="13" spans="1:12" x14ac:dyDescent="0.25">
      <c r="A13" s="22">
        <f>A!C27</f>
        <v>8</v>
      </c>
      <c r="B13" s="1" t="str">
        <f>A!A17</f>
        <v>ARIZONA</v>
      </c>
      <c r="C13" s="2">
        <f>A!G27</f>
        <v>0.84391534391534395</v>
      </c>
      <c r="D13" s="1">
        <f>A!BP27</f>
        <v>8</v>
      </c>
      <c r="E13" s="1">
        <f>A!BQ27</f>
        <v>80</v>
      </c>
      <c r="F13" s="1">
        <f>A!BR27</f>
        <v>7</v>
      </c>
      <c r="G13" s="79">
        <f>A!I27</f>
        <v>227</v>
      </c>
      <c r="H13" s="1">
        <f>SUM(D13:G13)</f>
        <v>322</v>
      </c>
      <c r="I13" s="1">
        <f>A!F27</f>
        <v>378</v>
      </c>
      <c r="J13" s="1">
        <f>A!J27</f>
        <v>19</v>
      </c>
      <c r="K13" s="1">
        <f>D13+F13</f>
        <v>15</v>
      </c>
      <c r="L13" s="59"/>
    </row>
    <row r="14" spans="1:12" x14ac:dyDescent="0.25">
      <c r="A14" s="22">
        <f>I!C16</f>
        <v>6</v>
      </c>
      <c r="B14" s="1" t="str">
        <f>I!A8</f>
        <v>ILLINOIS</v>
      </c>
      <c r="C14" s="2">
        <f>I!G16</f>
        <v>0.90909090909090906</v>
      </c>
      <c r="D14" s="1">
        <f>I!BK16</f>
        <v>0</v>
      </c>
      <c r="E14" s="1">
        <f>I!BQ16</f>
        <v>61</v>
      </c>
      <c r="F14" s="1">
        <f>I!BR16</f>
        <v>4</v>
      </c>
      <c r="G14" s="79">
        <f>I!I16</f>
        <v>105</v>
      </c>
      <c r="H14" s="1">
        <f>SUM(D14:G14)</f>
        <v>170</v>
      </c>
      <c r="I14" s="1">
        <f>I!F16</f>
        <v>187</v>
      </c>
      <c r="J14" s="1">
        <f>I!J16</f>
        <v>2</v>
      </c>
      <c r="K14" s="1">
        <f>D14+F14</f>
        <v>4</v>
      </c>
      <c r="L14" s="60"/>
    </row>
    <row r="15" spans="1:12" x14ac:dyDescent="0.25">
      <c r="A15" s="22">
        <f>M!C13</f>
        <v>8</v>
      </c>
      <c r="B15" s="1" t="str">
        <f>M!A3</f>
        <v>MARYLAND</v>
      </c>
      <c r="C15" s="2">
        <f>M!G13</f>
        <v>0.86713286713286708</v>
      </c>
      <c r="D15" s="1">
        <f>M!BP13</f>
        <v>8</v>
      </c>
      <c r="E15" s="1">
        <f>M!BQ13</f>
        <v>78</v>
      </c>
      <c r="F15" s="1">
        <f>M!BR13</f>
        <v>1</v>
      </c>
      <c r="G15" s="79">
        <f>M!I13</f>
        <v>161</v>
      </c>
      <c r="H15" s="1">
        <f t="shared" ref="H15:H66" si="0">SUM(D15:G15)</f>
        <v>248</v>
      </c>
      <c r="I15" s="1">
        <f>M!F13</f>
        <v>286</v>
      </c>
      <c r="J15" s="1">
        <f>M!J13</f>
        <v>1</v>
      </c>
      <c r="K15" s="1">
        <f t="shared" ref="K15:K64" si="1">D15+F15</f>
        <v>9</v>
      </c>
      <c r="L15" s="60"/>
    </row>
    <row r="16" spans="1:12" x14ac:dyDescent="0.25">
      <c r="A16" s="22">
        <f>M!C33</f>
        <v>7</v>
      </c>
      <c r="B16" s="54" t="str">
        <f>M!A24</f>
        <v>MICHIGAN</v>
      </c>
      <c r="C16" s="2">
        <f>M!G33</f>
        <v>0.72300469483568075</v>
      </c>
      <c r="D16" s="1">
        <f>M!BP33</f>
        <v>5</v>
      </c>
      <c r="E16" s="1">
        <f>M!BQ33</f>
        <v>36</v>
      </c>
      <c r="F16" s="1">
        <f>M!BR33</f>
        <v>0</v>
      </c>
      <c r="G16" s="79">
        <f>M!I33</f>
        <v>112</v>
      </c>
      <c r="H16" s="1">
        <f>SUM(D16:G16)</f>
        <v>153</v>
      </c>
      <c r="I16" s="1">
        <f>M!F33</f>
        <v>213</v>
      </c>
      <c r="J16" s="1">
        <f>M!J33</f>
        <v>2</v>
      </c>
      <c r="K16" s="1">
        <f>D16+F16</f>
        <v>5</v>
      </c>
      <c r="L16" s="59"/>
    </row>
    <row r="17" spans="1:12" x14ac:dyDescent="0.25">
      <c r="A17" s="22">
        <f>N!C56</f>
        <v>8</v>
      </c>
      <c r="B17" s="1" t="str">
        <f>N!A46</f>
        <v>NEW YORK</v>
      </c>
      <c r="C17" s="2">
        <f>N!G56</f>
        <v>0.69892473118279574</v>
      </c>
      <c r="D17" s="1">
        <f>N!BP56</f>
        <v>2</v>
      </c>
      <c r="E17" s="1">
        <f>N!BQ56</f>
        <v>56</v>
      </c>
      <c r="F17" s="1">
        <f>N!BR56</f>
        <v>13</v>
      </c>
      <c r="G17" s="79">
        <f>N!I56</f>
        <v>63</v>
      </c>
      <c r="H17" s="1">
        <f t="shared" si="0"/>
        <v>134</v>
      </c>
      <c r="I17" s="1">
        <f>N!F56</f>
        <v>186</v>
      </c>
      <c r="J17" s="1">
        <f>N!J56</f>
        <v>6</v>
      </c>
      <c r="K17" s="1">
        <f t="shared" si="1"/>
        <v>15</v>
      </c>
      <c r="L17" s="60"/>
    </row>
    <row r="18" spans="1:12" x14ac:dyDescent="0.25">
      <c r="A18" s="22">
        <f>P!C14</f>
        <v>9</v>
      </c>
      <c r="B18" s="1" t="str">
        <f>P!A3</f>
        <v>PACIFIC AREAS</v>
      </c>
      <c r="C18" s="2">
        <f>P!G14</f>
        <v>0.87820512820512819</v>
      </c>
      <c r="D18" s="1">
        <f>P!BP14</f>
        <v>4</v>
      </c>
      <c r="E18" s="1">
        <f>P!BQ14</f>
        <v>51</v>
      </c>
      <c r="F18" s="1">
        <f>P!BR14</f>
        <v>4</v>
      </c>
      <c r="G18" s="79">
        <f>P!I14</f>
        <v>348</v>
      </c>
      <c r="H18" s="1">
        <f t="shared" si="0"/>
        <v>407</v>
      </c>
      <c r="I18" s="1">
        <f>P!F14</f>
        <v>468</v>
      </c>
      <c r="J18" s="1">
        <f>P!J14</f>
        <v>5</v>
      </c>
      <c r="K18" s="1">
        <f t="shared" si="1"/>
        <v>8</v>
      </c>
      <c r="L18" s="60"/>
    </row>
    <row r="19" spans="1:12" x14ac:dyDescent="0.25">
      <c r="A19" s="22">
        <f>P!C31</f>
        <v>12</v>
      </c>
      <c r="B19" s="1" t="str">
        <f>P!A16</f>
        <v>PENNSYLVANIA</v>
      </c>
      <c r="C19" s="2">
        <f>P!G31</f>
        <v>0.81967213114754101</v>
      </c>
      <c r="D19" s="1">
        <f>P!BP31</f>
        <v>11</v>
      </c>
      <c r="E19" s="1">
        <f>P!BQ31</f>
        <v>158</v>
      </c>
      <c r="F19" s="1">
        <f>P!BR31</f>
        <v>10</v>
      </c>
      <c r="G19" s="1">
        <f>P!I31</f>
        <v>172</v>
      </c>
      <c r="H19" s="1">
        <f t="shared" si="0"/>
        <v>351</v>
      </c>
      <c r="I19" s="1">
        <f>P!F31</f>
        <v>427</v>
      </c>
      <c r="J19" s="1">
        <f>P!J31</f>
        <v>2</v>
      </c>
      <c r="K19" s="1">
        <f t="shared" si="1"/>
        <v>21</v>
      </c>
      <c r="L19" s="60"/>
    </row>
    <row r="20" spans="1:12" x14ac:dyDescent="0.25">
      <c r="A20" s="22">
        <f>V!C13</f>
        <v>8</v>
      </c>
      <c r="B20" s="1" t="str">
        <f>V!A3</f>
        <v>VIRGINIA</v>
      </c>
      <c r="C20" s="2">
        <f>V!G13</f>
        <v>0.85423728813559319</v>
      </c>
      <c r="D20" s="1">
        <f>V!BP13</f>
        <v>1</v>
      </c>
      <c r="E20" s="1">
        <f>V!BQ13</f>
        <v>62</v>
      </c>
      <c r="F20" s="1">
        <f>V!BR13</f>
        <v>0</v>
      </c>
      <c r="G20" s="79">
        <f>V!I13</f>
        <v>187</v>
      </c>
      <c r="H20" s="1">
        <f t="shared" si="0"/>
        <v>250</v>
      </c>
      <c r="I20" s="1">
        <f>V!F13</f>
        <v>295</v>
      </c>
      <c r="J20" s="1">
        <f>V!J13</f>
        <v>1</v>
      </c>
      <c r="K20" s="1">
        <f t="shared" si="1"/>
        <v>1</v>
      </c>
      <c r="L20" s="60"/>
    </row>
    <row r="21" spans="1:12" x14ac:dyDescent="0.25">
      <c r="A21" s="22">
        <f>W!C31</f>
        <v>10</v>
      </c>
      <c r="B21" s="1" t="str">
        <f>W!A18</f>
        <v>WISCONSIN</v>
      </c>
      <c r="C21" s="2">
        <f>W!G31</f>
        <v>0.88581314878892736</v>
      </c>
      <c r="D21" s="1">
        <f>W!BP31</f>
        <v>8</v>
      </c>
      <c r="E21" s="1">
        <f>W!BQ31</f>
        <v>123</v>
      </c>
      <c r="F21" s="1">
        <f>W!BR31</f>
        <v>7</v>
      </c>
      <c r="G21" s="79">
        <f>W!I31</f>
        <v>118</v>
      </c>
      <c r="H21" s="1">
        <f t="shared" si="0"/>
        <v>256</v>
      </c>
      <c r="I21" s="1">
        <f>W!F31</f>
        <v>289</v>
      </c>
      <c r="J21" s="1">
        <f>W!J31</f>
        <v>3</v>
      </c>
      <c r="K21" s="1">
        <f t="shared" si="1"/>
        <v>15</v>
      </c>
      <c r="L21" s="60"/>
    </row>
    <row r="22" spans="1:12" x14ac:dyDescent="0.25">
      <c r="A22" s="324" t="s">
        <v>364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09"/>
    </row>
    <row r="23" spans="1:12" x14ac:dyDescent="0.25">
      <c r="A23" s="22">
        <f>G!C9</f>
        <v>4</v>
      </c>
      <c r="B23" s="1" t="str">
        <f>G!A3</f>
        <v>GEORGIA</v>
      </c>
      <c r="C23" s="2">
        <f>G!G9</f>
        <v>0.70588235294117652</v>
      </c>
      <c r="D23" s="1">
        <f>G!BP9</f>
        <v>1</v>
      </c>
      <c r="E23" s="1">
        <f>G!BQ9</f>
        <v>24</v>
      </c>
      <c r="F23" s="1">
        <f>G!BR9</f>
        <v>0</v>
      </c>
      <c r="G23" s="79">
        <f>G!I9</f>
        <v>72</v>
      </c>
      <c r="H23" s="1">
        <f t="shared" si="0"/>
        <v>97</v>
      </c>
      <c r="I23" s="1">
        <f>G!F9</f>
        <v>136</v>
      </c>
      <c r="J23" s="1">
        <f>G!J9</f>
        <v>1</v>
      </c>
      <c r="K23" s="1">
        <f t="shared" si="1"/>
        <v>1</v>
      </c>
      <c r="L23" s="60"/>
    </row>
    <row r="24" spans="1:12" x14ac:dyDescent="0.25">
      <c r="A24" s="22">
        <f>M!C77</f>
        <v>11</v>
      </c>
      <c r="B24" s="1" t="str">
        <f>M!A64</f>
        <v>MISSOURI</v>
      </c>
      <c r="C24" s="2">
        <f>M!G77</f>
        <v>0.79781420765027322</v>
      </c>
      <c r="D24" s="1">
        <f>M!BP77</f>
        <v>10</v>
      </c>
      <c r="E24" s="1">
        <f>M!BQ77</f>
        <v>114</v>
      </c>
      <c r="F24" s="1">
        <f>M!BR77</f>
        <v>2</v>
      </c>
      <c r="G24" s="79">
        <f>M!I77</f>
        <v>168</v>
      </c>
      <c r="H24" s="1">
        <f t="shared" si="0"/>
        <v>294</v>
      </c>
      <c r="I24" s="1">
        <f>M!F77</f>
        <v>366</v>
      </c>
      <c r="J24" s="1">
        <f>M!J77</f>
        <v>10</v>
      </c>
      <c r="K24" s="1">
        <f t="shared" si="1"/>
        <v>12</v>
      </c>
      <c r="L24" s="59"/>
    </row>
    <row r="25" spans="1:12" x14ac:dyDescent="0.25">
      <c r="A25" s="22">
        <f>N!C35</f>
        <v>8</v>
      </c>
      <c r="B25" s="1" t="str">
        <f>N!A25</f>
        <v>NEW JERSEY</v>
      </c>
      <c r="C25" s="2">
        <f>N!G35</f>
        <v>0.81094527363184077</v>
      </c>
      <c r="D25" s="1">
        <f>N!BP35</f>
        <v>3</v>
      </c>
      <c r="E25" s="1">
        <f>N!BQ35</f>
        <v>83</v>
      </c>
      <c r="F25" s="1">
        <f>N!BR35</f>
        <v>0</v>
      </c>
      <c r="G25" s="79">
        <f>N!I35</f>
        <v>77</v>
      </c>
      <c r="H25" s="1">
        <f t="shared" si="0"/>
        <v>163</v>
      </c>
      <c r="I25" s="1">
        <f>N!F35</f>
        <v>201</v>
      </c>
      <c r="J25" s="1">
        <f>N!J35</f>
        <v>1</v>
      </c>
      <c r="K25" s="1">
        <f t="shared" si="1"/>
        <v>3</v>
      </c>
      <c r="L25" s="59"/>
    </row>
    <row r="26" spans="1:12" x14ac:dyDescent="0.25">
      <c r="A26" s="22">
        <f>N!C44</f>
        <v>5</v>
      </c>
      <c r="B26" s="1" t="str">
        <f>N!A37</f>
        <v>NEW MEXICO</v>
      </c>
      <c r="C26" s="2">
        <f>N!G44</f>
        <v>0.79136690647482011</v>
      </c>
      <c r="D26" s="1">
        <f>N!BP44</f>
        <v>2</v>
      </c>
      <c r="E26" s="1">
        <f>N!BQ44</f>
        <v>28</v>
      </c>
      <c r="F26" s="1">
        <f>N!BR44</f>
        <v>2</v>
      </c>
      <c r="G26" s="79">
        <f>N!I44</f>
        <v>78</v>
      </c>
      <c r="H26" s="1">
        <f t="shared" si="0"/>
        <v>110</v>
      </c>
      <c r="I26" s="1">
        <f>N!F44</f>
        <v>139</v>
      </c>
      <c r="J26" s="1">
        <f>N!J44</f>
        <v>0</v>
      </c>
      <c r="K26" s="1">
        <f t="shared" si="1"/>
        <v>4</v>
      </c>
      <c r="L26" s="60"/>
    </row>
    <row r="27" spans="1:12" x14ac:dyDescent="0.25">
      <c r="A27" s="22">
        <f>N!C70</f>
        <v>10</v>
      </c>
      <c r="B27" s="1" t="str">
        <f>N!A58</f>
        <v>NORTH CAROLINA</v>
      </c>
      <c r="C27" s="2">
        <f>N!G70</f>
        <v>0.75182481751824815</v>
      </c>
      <c r="D27" s="1">
        <f>N!BP70</f>
        <v>12</v>
      </c>
      <c r="E27" s="1">
        <f>N!BQ70</f>
        <v>39</v>
      </c>
      <c r="F27" s="1">
        <f>N!BR70</f>
        <v>2</v>
      </c>
      <c r="G27" s="79">
        <f>N!I70</f>
        <v>154</v>
      </c>
      <c r="H27" s="1">
        <f t="shared" si="0"/>
        <v>207</v>
      </c>
      <c r="I27" s="1">
        <f>N!F70</f>
        <v>274</v>
      </c>
      <c r="J27" s="1">
        <f>N!J70</f>
        <v>2</v>
      </c>
      <c r="K27" s="1">
        <f t="shared" si="1"/>
        <v>14</v>
      </c>
      <c r="L27" s="60"/>
    </row>
    <row r="28" spans="1:12" x14ac:dyDescent="0.25">
      <c r="A28" s="22">
        <f>W!C11</f>
        <v>6</v>
      </c>
      <c r="B28" s="1" t="str">
        <f>W!A3</f>
        <v>WASHINGTON</v>
      </c>
      <c r="C28" s="2">
        <f>W!G11</f>
        <v>0.87368421052631584</v>
      </c>
      <c r="D28" s="1">
        <f>W!BP11</f>
        <v>9</v>
      </c>
      <c r="E28" s="1">
        <f>W!BQ11</f>
        <v>54</v>
      </c>
      <c r="F28" s="1">
        <f>W!BR11</f>
        <v>9</v>
      </c>
      <c r="G28" s="79">
        <f>W!I11</f>
        <v>98</v>
      </c>
      <c r="H28" s="1">
        <f t="shared" si="0"/>
        <v>170</v>
      </c>
      <c r="I28" s="1">
        <f>W!F11</f>
        <v>190</v>
      </c>
      <c r="J28" s="1">
        <f>W!J11</f>
        <v>8</v>
      </c>
      <c r="K28" s="1">
        <f t="shared" si="1"/>
        <v>18</v>
      </c>
      <c r="L28" s="60"/>
    </row>
    <row r="29" spans="1:12" x14ac:dyDescent="0.25">
      <c r="A29" s="322" t="s">
        <v>365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09"/>
    </row>
    <row r="30" spans="1:12" x14ac:dyDescent="0.25">
      <c r="A30" s="22">
        <f>A!C36</f>
        <v>5</v>
      </c>
      <c r="B30" s="1" t="str">
        <f>A!A29</f>
        <v>ARKANSAS</v>
      </c>
      <c r="C30" s="2">
        <f>A!G36</f>
        <v>0.44347826086956521</v>
      </c>
      <c r="D30" s="1">
        <f>A!BP36</f>
        <v>0</v>
      </c>
      <c r="E30" s="1">
        <f>A!BQ36</f>
        <v>0</v>
      </c>
      <c r="F30" s="1">
        <f>A!BR36</f>
        <v>1</v>
      </c>
      <c r="G30" s="79">
        <f>A!I36</f>
        <v>50</v>
      </c>
      <c r="H30" s="1">
        <f t="shared" si="0"/>
        <v>51</v>
      </c>
      <c r="I30" s="1">
        <f>A!F36</f>
        <v>115</v>
      </c>
      <c r="J30" s="1">
        <f>A!J36</f>
        <v>0</v>
      </c>
      <c r="K30" s="1">
        <f t="shared" si="1"/>
        <v>1</v>
      </c>
      <c r="L30" s="59"/>
    </row>
    <row r="31" spans="1:12" x14ac:dyDescent="0.25">
      <c r="A31" s="22">
        <f>'C'!C28</f>
        <v>6</v>
      </c>
      <c r="B31" s="1" t="str">
        <f>'C'!A20</f>
        <v>COLORADO</v>
      </c>
      <c r="C31" s="2">
        <f>'C'!G28</f>
        <v>0.4631578947368421</v>
      </c>
      <c r="D31" s="1">
        <f>'C'!BP28</f>
        <v>1</v>
      </c>
      <c r="E31" s="1">
        <f>'C'!BQ28</f>
        <v>15</v>
      </c>
      <c r="F31" s="1">
        <f>'C'!BR28</f>
        <v>4</v>
      </c>
      <c r="G31" s="79">
        <f>'C'!I28</f>
        <v>68</v>
      </c>
      <c r="H31" s="1">
        <f t="shared" si="0"/>
        <v>88</v>
      </c>
      <c r="I31" s="1">
        <f>'C'!F28</f>
        <v>190</v>
      </c>
      <c r="J31" s="1">
        <f>'C'!J28</f>
        <v>1</v>
      </c>
      <c r="K31" s="1">
        <f t="shared" si="1"/>
        <v>5</v>
      </c>
      <c r="L31" s="60"/>
    </row>
    <row r="32" spans="1:12" x14ac:dyDescent="0.25">
      <c r="A32" s="22">
        <f>K!C18</f>
        <v>5</v>
      </c>
      <c r="B32" s="1" t="str">
        <f>K!A11</f>
        <v>KENTUCKY</v>
      </c>
      <c r="C32" s="2">
        <f>K!G18</f>
        <v>0.84974093264248707</v>
      </c>
      <c r="D32" s="1">
        <f>K!BP18</f>
        <v>7</v>
      </c>
      <c r="E32" s="1">
        <f>K!BQ18</f>
        <v>39</v>
      </c>
      <c r="F32" s="1">
        <f>K!BR18</f>
        <v>3</v>
      </c>
      <c r="G32" s="79">
        <f>K!I18</f>
        <v>115</v>
      </c>
      <c r="H32" s="1">
        <f t="shared" si="0"/>
        <v>164</v>
      </c>
      <c r="I32" s="1">
        <f>K!F18</f>
        <v>193</v>
      </c>
      <c r="J32" s="1">
        <f>K!J18</f>
        <v>3</v>
      </c>
      <c r="K32" s="1">
        <f t="shared" si="1"/>
        <v>10</v>
      </c>
      <c r="L32" s="60"/>
    </row>
    <row r="33" spans="1:12" x14ac:dyDescent="0.25">
      <c r="A33" s="22">
        <f>M!C62</f>
        <v>5</v>
      </c>
      <c r="B33" s="1" t="str">
        <f>M!A54</f>
        <v>MISSISSIPPI</v>
      </c>
      <c r="C33" s="2">
        <f>M!G62</f>
        <v>0.8928571428571429</v>
      </c>
      <c r="D33" s="1">
        <f>M!BP62</f>
        <v>19</v>
      </c>
      <c r="E33" s="1">
        <f>M!BQ62</f>
        <v>23</v>
      </c>
      <c r="F33" s="1">
        <f>M!BR62</f>
        <v>3</v>
      </c>
      <c r="G33" s="79">
        <f>M!I62</f>
        <v>107</v>
      </c>
      <c r="H33" s="1">
        <f t="shared" si="0"/>
        <v>152</v>
      </c>
      <c r="I33" s="1">
        <f>M!F62</f>
        <v>168</v>
      </c>
      <c r="J33" s="1">
        <f>M!J62</f>
        <v>5</v>
      </c>
      <c r="K33" s="1">
        <f t="shared" si="1"/>
        <v>22</v>
      </c>
      <c r="L33" s="59"/>
    </row>
    <row r="34" spans="1:12" x14ac:dyDescent="0.25">
      <c r="A34" s="22">
        <f>N!C79</f>
        <v>5</v>
      </c>
      <c r="B34" s="1" t="str">
        <f>N!A72</f>
        <v>NORTH DAKOTA</v>
      </c>
      <c r="C34" s="2">
        <f>N!G79</f>
        <v>0.96753246753246758</v>
      </c>
      <c r="D34" s="1">
        <f>N!BP79</f>
        <v>0</v>
      </c>
      <c r="E34" s="1">
        <f>N!BQ79</f>
        <v>77</v>
      </c>
      <c r="F34" s="1">
        <f>N!BR79</f>
        <v>0</v>
      </c>
      <c r="G34" s="79">
        <f>N!I79</f>
        <v>73</v>
      </c>
      <c r="H34" s="1">
        <f t="shared" si="0"/>
        <v>150</v>
      </c>
      <c r="I34" s="1">
        <f>N!F79</f>
        <v>154</v>
      </c>
      <c r="J34" s="1">
        <f>N!J79</f>
        <v>1</v>
      </c>
      <c r="K34" s="1">
        <f t="shared" si="1"/>
        <v>0</v>
      </c>
      <c r="L34" s="59"/>
    </row>
    <row r="35" spans="1:12" x14ac:dyDescent="0.25">
      <c r="A35" s="22">
        <f>O!C45</f>
        <v>9</v>
      </c>
      <c r="B35" s="1" t="str">
        <f>O!A33</f>
        <v>OREGON</v>
      </c>
      <c r="C35" s="2">
        <f>O!G45</f>
        <v>0.60526315789473684</v>
      </c>
      <c r="D35" s="1">
        <f>O!BP45</f>
        <v>4</v>
      </c>
      <c r="E35" s="1">
        <f>O!BQ45</f>
        <v>55</v>
      </c>
      <c r="F35" s="1">
        <f>O!BR45</f>
        <v>0</v>
      </c>
      <c r="G35" s="79">
        <f>O!I45</f>
        <v>101</v>
      </c>
      <c r="H35" s="1">
        <f t="shared" si="0"/>
        <v>160</v>
      </c>
      <c r="I35" s="1">
        <f>O!F45</f>
        <v>266</v>
      </c>
      <c r="J35" s="1">
        <f>O!J45</f>
        <v>2</v>
      </c>
      <c r="K35" s="1">
        <f t="shared" si="1"/>
        <v>4</v>
      </c>
      <c r="L35" s="60"/>
    </row>
    <row r="36" spans="1:12" x14ac:dyDescent="0.25">
      <c r="A36" s="22">
        <f>S!C12</f>
        <v>7</v>
      </c>
      <c r="B36" s="1" t="str">
        <f>S!A3</f>
        <v>SOUTH CAROLINA</v>
      </c>
      <c r="C36" s="2">
        <f>S!G12</f>
        <v>0.83009708737864074</v>
      </c>
      <c r="D36" s="1">
        <f>S!BP12</f>
        <v>9</v>
      </c>
      <c r="E36" s="1">
        <f>S!BQ12</f>
        <v>40</v>
      </c>
      <c r="F36" s="1">
        <f>S!BR12</f>
        <v>5</v>
      </c>
      <c r="G36" s="79">
        <f>S!I12</f>
        <v>110</v>
      </c>
      <c r="H36" s="1">
        <f t="shared" si="0"/>
        <v>164</v>
      </c>
      <c r="I36" s="1">
        <f>S!F12</f>
        <v>206</v>
      </c>
      <c r="J36" s="1">
        <f>S!J12</f>
        <v>2</v>
      </c>
      <c r="K36" s="1">
        <f t="shared" si="1"/>
        <v>14</v>
      </c>
      <c r="L36" s="60"/>
    </row>
    <row r="37" spans="1:12" x14ac:dyDescent="0.25">
      <c r="A37" s="22">
        <f>T!C9</f>
        <v>4</v>
      </c>
      <c r="B37" s="1" t="str">
        <f>T!A3</f>
        <v>TENNESSEE</v>
      </c>
      <c r="C37" s="2">
        <f>T!G9</f>
        <v>0.8571428571428571</v>
      </c>
      <c r="D37" s="1">
        <f>T!BP9</f>
        <v>6</v>
      </c>
      <c r="E37" s="1">
        <f>T!BQ9</f>
        <v>50</v>
      </c>
      <c r="F37" s="1">
        <f>T!BR9</f>
        <v>5</v>
      </c>
      <c r="G37" s="79">
        <f>T!I9</f>
        <v>59</v>
      </c>
      <c r="H37" s="1">
        <f t="shared" si="0"/>
        <v>120</v>
      </c>
      <c r="I37" s="1">
        <f>T!F9</f>
        <v>140</v>
      </c>
      <c r="J37" s="1">
        <f>T!J9</f>
        <v>0</v>
      </c>
      <c r="K37" s="1">
        <f t="shared" si="1"/>
        <v>11</v>
      </c>
      <c r="L37" s="60"/>
    </row>
    <row r="38" spans="1:12" x14ac:dyDescent="0.25">
      <c r="A38" s="320" t="s">
        <v>366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09"/>
    </row>
    <row r="39" spans="1:12" x14ac:dyDescent="0.25">
      <c r="A39" s="22">
        <f>D!C8</f>
        <v>3</v>
      </c>
      <c r="B39" s="1" t="str">
        <f>D!A3</f>
        <v>DELAWARE</v>
      </c>
      <c r="C39" s="2">
        <f>D!G8</f>
        <v>0.93577981651376152</v>
      </c>
      <c r="D39" s="1">
        <f>D!BP8</f>
        <v>2</v>
      </c>
      <c r="E39" s="1">
        <f>D!BQ8</f>
        <v>16</v>
      </c>
      <c r="F39" s="1">
        <f>D!BR8</f>
        <v>7</v>
      </c>
      <c r="G39" s="79">
        <f>D!I8</f>
        <v>78</v>
      </c>
      <c r="H39" s="1">
        <f t="shared" si="0"/>
        <v>103</v>
      </c>
      <c r="I39" s="1">
        <f>D!F8</f>
        <v>109</v>
      </c>
      <c r="J39" s="1">
        <f>D!J8</f>
        <v>5</v>
      </c>
      <c r="K39" s="1">
        <f t="shared" si="1"/>
        <v>9</v>
      </c>
      <c r="L39" s="59"/>
    </row>
    <row r="40" spans="1:12" x14ac:dyDescent="0.25">
      <c r="A40" s="22">
        <f>K!C9</f>
        <v>4</v>
      </c>
      <c r="B40" s="1" t="str">
        <f>K!A3</f>
        <v>KANSAS</v>
      </c>
      <c r="C40" s="2">
        <f>K!G9</f>
        <v>0.99333333333333329</v>
      </c>
      <c r="D40" s="1">
        <f>K!BP9</f>
        <v>21</v>
      </c>
      <c r="E40" s="1">
        <f>K!BQ9</f>
        <v>88</v>
      </c>
      <c r="F40" s="1">
        <f>K!BR9</f>
        <v>2</v>
      </c>
      <c r="G40" s="79">
        <f>K!I9</f>
        <v>38</v>
      </c>
      <c r="H40" s="1">
        <f t="shared" si="0"/>
        <v>149</v>
      </c>
      <c r="I40" s="1">
        <f>K!F9</f>
        <v>150</v>
      </c>
      <c r="J40" s="1">
        <f>K!J9</f>
        <v>0</v>
      </c>
      <c r="K40" s="1">
        <f t="shared" si="1"/>
        <v>23</v>
      </c>
      <c r="L40" s="59"/>
    </row>
    <row r="41" spans="1:12" x14ac:dyDescent="0.25">
      <c r="A41" s="22">
        <f>L!C8</f>
        <v>3</v>
      </c>
      <c r="B41" s="1" t="str">
        <f>L!A3</f>
        <v>LOUISIANA</v>
      </c>
      <c r="C41" s="2">
        <f>L!G8</f>
        <v>0.26262626262626265</v>
      </c>
      <c r="D41" s="1">
        <f>L!BP8</f>
        <v>0</v>
      </c>
      <c r="E41" s="1">
        <f>L!BQ8</f>
        <v>0</v>
      </c>
      <c r="F41" s="1">
        <f>L!BR8</f>
        <v>0</v>
      </c>
      <c r="G41" s="79">
        <f>L!I8</f>
        <v>26</v>
      </c>
      <c r="H41" s="1">
        <f t="shared" si="0"/>
        <v>26</v>
      </c>
      <c r="I41" s="1">
        <f>L!F8</f>
        <v>99</v>
      </c>
      <c r="J41" s="1">
        <f>L!J8</f>
        <v>0</v>
      </c>
      <c r="K41" s="1">
        <f t="shared" si="1"/>
        <v>0</v>
      </c>
      <c r="L41" s="59"/>
    </row>
    <row r="42" spans="1:12" x14ac:dyDescent="0.25">
      <c r="A42" s="22">
        <f>M!C84</f>
        <v>3</v>
      </c>
      <c r="B42" s="1" t="str">
        <f>M!A79</f>
        <v>MONTANA</v>
      </c>
      <c r="C42" s="2">
        <f>M!G84</f>
        <v>0.85227272727272729</v>
      </c>
      <c r="D42" s="1">
        <f>M!BP84</f>
        <v>3</v>
      </c>
      <c r="E42" s="1">
        <f>M!BQ84</f>
        <v>7</v>
      </c>
      <c r="F42" s="1">
        <f>M!BR84</f>
        <v>0</v>
      </c>
      <c r="G42" s="79">
        <f>M!I84</f>
        <v>68</v>
      </c>
      <c r="H42" s="1">
        <f t="shared" si="0"/>
        <v>78</v>
      </c>
      <c r="I42" s="1">
        <f>M!F84</f>
        <v>88</v>
      </c>
      <c r="J42" s="1">
        <f>M!J84</f>
        <v>3</v>
      </c>
      <c r="K42" s="1">
        <f t="shared" si="1"/>
        <v>3</v>
      </c>
      <c r="L42" s="59"/>
    </row>
    <row r="43" spans="1:12" x14ac:dyDescent="0.25">
      <c r="A43" s="22">
        <f>N!C8</f>
        <v>3</v>
      </c>
      <c r="B43" s="1" t="str">
        <f>N!A3</f>
        <v>NEBRASKA</v>
      </c>
      <c r="C43" s="2">
        <f>N!G8</f>
        <v>0.88349514563106801</v>
      </c>
      <c r="D43" s="1">
        <f>N!BP8</f>
        <v>1</v>
      </c>
      <c r="E43" s="1">
        <f>N!BQ8</f>
        <v>25</v>
      </c>
      <c r="F43" s="1">
        <f>N!BR8</f>
        <v>0</v>
      </c>
      <c r="G43" s="79">
        <f>N!I8</f>
        <v>65</v>
      </c>
      <c r="H43" s="1">
        <f t="shared" si="0"/>
        <v>91</v>
      </c>
      <c r="I43" s="1">
        <f>N!F8</f>
        <v>103</v>
      </c>
      <c r="J43" s="1">
        <f>N!J8</f>
        <v>0</v>
      </c>
      <c r="K43" s="1">
        <f t="shared" si="1"/>
        <v>1</v>
      </c>
      <c r="L43" s="60"/>
    </row>
    <row r="44" spans="1:12" x14ac:dyDescent="0.25">
      <c r="A44" s="22">
        <f>N!C23</f>
        <v>2</v>
      </c>
      <c r="B44" s="1" t="str">
        <f>N!A19</f>
        <v>NEW HAMPSHIRE</v>
      </c>
      <c r="C44" s="2">
        <f>N!G23</f>
        <v>0.77419354838709675</v>
      </c>
      <c r="D44" s="1">
        <f>N!BP23</f>
        <v>4</v>
      </c>
      <c r="E44" s="1">
        <f>N!BQ23</f>
        <v>31</v>
      </c>
      <c r="F44" s="1">
        <f>N!BR23</f>
        <v>9</v>
      </c>
      <c r="G44" s="79">
        <f>N!I23</f>
        <v>31</v>
      </c>
      <c r="H44" s="1">
        <f t="shared" si="0"/>
        <v>75</v>
      </c>
      <c r="I44" s="1">
        <f>N!F23</f>
        <v>93</v>
      </c>
      <c r="J44" s="1">
        <f>N!J23</f>
        <v>3</v>
      </c>
      <c r="K44" s="1">
        <f t="shared" si="1"/>
        <v>13</v>
      </c>
      <c r="L44" s="60"/>
    </row>
    <row r="45" spans="1:12" x14ac:dyDescent="0.25">
      <c r="A45" s="22">
        <f>O!C31</f>
        <v>6</v>
      </c>
      <c r="B45" s="1" t="str">
        <f>O!A23</f>
        <v>OKLAHOMA</v>
      </c>
      <c r="C45" s="2">
        <f>O!G31</f>
        <v>0.671875</v>
      </c>
      <c r="D45" s="1">
        <f>O!BP31</f>
        <v>6</v>
      </c>
      <c r="E45" s="1">
        <f>O!BQ31</f>
        <v>23</v>
      </c>
      <c r="F45" s="1">
        <f>O!BR31</f>
        <v>0</v>
      </c>
      <c r="G45" s="79">
        <f>O!I31</f>
        <v>61</v>
      </c>
      <c r="H45" s="1">
        <f t="shared" si="0"/>
        <v>90</v>
      </c>
      <c r="I45" s="1">
        <f>O!F31</f>
        <v>128</v>
      </c>
      <c r="J45" s="1">
        <f>O!J31</f>
        <v>7</v>
      </c>
      <c r="K45" s="1">
        <f t="shared" si="1"/>
        <v>6</v>
      </c>
      <c r="L45" s="60"/>
    </row>
    <row r="46" spans="1:12" x14ac:dyDescent="0.25">
      <c r="A46" s="318" t="s">
        <v>367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09"/>
    </row>
    <row r="47" spans="1:12" x14ac:dyDescent="0.25">
      <c r="A47" s="22"/>
      <c r="B47" s="1"/>
      <c r="C47" s="2"/>
      <c r="D47" s="1"/>
      <c r="E47" s="1"/>
      <c r="F47" s="1"/>
      <c r="G47" s="1"/>
      <c r="H47" s="1"/>
      <c r="I47" s="1"/>
      <c r="J47" s="1"/>
      <c r="K47" s="1"/>
      <c r="L47" s="60"/>
    </row>
    <row r="48" spans="1:12" x14ac:dyDescent="0.25">
      <c r="A48" s="22">
        <v>3</v>
      </c>
      <c r="B48" s="1" t="s">
        <v>175</v>
      </c>
      <c r="C48" s="2"/>
      <c r="D48" s="1">
        <f>I!BP23</f>
        <v>1</v>
      </c>
      <c r="E48" s="1">
        <f>I!BQ23</f>
        <v>25</v>
      </c>
      <c r="F48" s="1">
        <f>I!BR23</f>
        <v>5</v>
      </c>
      <c r="G48" s="79">
        <f>I!I23</f>
        <v>36</v>
      </c>
      <c r="H48" s="1">
        <f t="shared" si="0"/>
        <v>67</v>
      </c>
      <c r="I48" s="1">
        <f>I!F23</f>
        <v>90</v>
      </c>
      <c r="J48" s="79">
        <f>I!J23</f>
        <v>1</v>
      </c>
      <c r="K48" s="1">
        <f t="shared" si="1"/>
        <v>6</v>
      </c>
      <c r="L48" s="60"/>
    </row>
    <row r="49" spans="1:12" x14ac:dyDescent="0.25">
      <c r="A49" s="22">
        <f>S!C19</f>
        <v>3</v>
      </c>
      <c r="B49" s="1" t="str">
        <f>S!A14</f>
        <v>SOUTH DAKOTA</v>
      </c>
      <c r="C49" s="2">
        <f>S!G19</f>
        <v>0.77</v>
      </c>
      <c r="D49" s="1">
        <f>S!BP19</f>
        <v>0</v>
      </c>
      <c r="E49" s="1">
        <f>S!BQ19</f>
        <v>0</v>
      </c>
      <c r="F49" s="1">
        <f>S!BR19</f>
        <v>33</v>
      </c>
      <c r="G49" s="79">
        <f>S!I19</f>
        <v>44</v>
      </c>
      <c r="H49" s="1">
        <f t="shared" si="0"/>
        <v>77</v>
      </c>
      <c r="I49" s="1">
        <f>S!F19</f>
        <v>100</v>
      </c>
      <c r="J49" s="1">
        <f>S!J19</f>
        <v>0</v>
      </c>
      <c r="K49" s="1">
        <f t="shared" si="1"/>
        <v>33</v>
      </c>
      <c r="L49" s="60"/>
    </row>
    <row r="50" spans="1:12" x14ac:dyDescent="0.25">
      <c r="A50" s="315" t="s">
        <v>243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7"/>
    </row>
    <row r="51" spans="1:12" x14ac:dyDescent="0.25">
      <c r="A51" s="22">
        <v>1</v>
      </c>
      <c r="B51" s="1" t="str">
        <f>CONCATENATE(A!A8," ",A!C9)</f>
        <v>ALASKA 2</v>
      </c>
      <c r="C51" s="2">
        <f>A!G9</f>
        <v>0.47368421052631576</v>
      </c>
      <c r="D51" s="1">
        <f>A!BP11</f>
        <v>0</v>
      </c>
      <c r="E51" s="1">
        <f>A!BQ11</f>
        <v>0</v>
      </c>
      <c r="F51" s="1">
        <f>A!BR11</f>
        <v>0</v>
      </c>
      <c r="G51" s="79">
        <f>A!I9</f>
        <v>18</v>
      </c>
      <c r="H51" s="1">
        <f t="shared" si="0"/>
        <v>18</v>
      </c>
      <c r="I51" s="1">
        <f>A!F11</f>
        <v>38</v>
      </c>
      <c r="J51" s="1">
        <f>A!J11</f>
        <v>0</v>
      </c>
      <c r="K51" s="1">
        <f t="shared" si="1"/>
        <v>0</v>
      </c>
      <c r="L51" s="60"/>
    </row>
    <row r="52" spans="1:12" x14ac:dyDescent="0.25">
      <c r="A52" s="22">
        <v>1</v>
      </c>
      <c r="B52" s="1" t="str">
        <f>CONCATENATE(A!A8," ",A!C13)</f>
        <v>ALASKA 3</v>
      </c>
      <c r="C52" s="2">
        <f>A!G15</f>
        <v>0.83333333333333337</v>
      </c>
      <c r="D52" s="1">
        <f>A!BP15</f>
        <v>1</v>
      </c>
      <c r="E52" s="1">
        <f>A!BQ15</f>
        <v>0</v>
      </c>
      <c r="F52" s="1">
        <f>A!BR15</f>
        <v>1</v>
      </c>
      <c r="G52" s="79">
        <f>A!I13</f>
        <v>18</v>
      </c>
      <c r="H52" s="1">
        <f t="shared" si="0"/>
        <v>20</v>
      </c>
      <c r="I52" s="1">
        <f>A!F15</f>
        <v>24</v>
      </c>
      <c r="J52" s="1">
        <f>A!J15</f>
        <v>0</v>
      </c>
      <c r="K52" s="1">
        <f t="shared" si="1"/>
        <v>2</v>
      </c>
      <c r="L52" s="60"/>
    </row>
    <row r="53" spans="1:12" x14ac:dyDescent="0.25">
      <c r="A53" s="22">
        <v>1</v>
      </c>
      <c r="B53" s="1" t="s">
        <v>321</v>
      </c>
      <c r="C53" s="2">
        <f>+A!G6</f>
        <v>0.65517241379310343</v>
      </c>
      <c r="D53" s="1">
        <f>+A!BP6</f>
        <v>0</v>
      </c>
      <c r="E53" s="1">
        <f>+A!BQ6</f>
        <v>0</v>
      </c>
      <c r="F53" s="1">
        <f>+A!BR6</f>
        <v>0</v>
      </c>
      <c r="G53" s="79">
        <f>+A!I4</f>
        <v>19</v>
      </c>
      <c r="H53" s="1">
        <f t="shared" si="0"/>
        <v>19</v>
      </c>
      <c r="I53" s="1">
        <f>+A!F6</f>
        <v>29</v>
      </c>
      <c r="J53" s="1">
        <f>+A!J6</f>
        <v>0</v>
      </c>
      <c r="K53" s="1">
        <f t="shared" si="1"/>
        <v>0</v>
      </c>
      <c r="L53" s="60"/>
    </row>
    <row r="54" spans="1:12" x14ac:dyDescent="0.25">
      <c r="A54" s="22">
        <v>1</v>
      </c>
      <c r="B54" s="1" t="s">
        <v>390</v>
      </c>
      <c r="C54" s="2">
        <f>E!G4</f>
        <v>0.875</v>
      </c>
      <c r="D54" s="1">
        <f>E!BP6</f>
        <v>0</v>
      </c>
      <c r="E54" s="1">
        <f>E!BQ6</f>
        <v>0</v>
      </c>
      <c r="F54" s="1">
        <f>E!BR6</f>
        <v>0</v>
      </c>
      <c r="G54" s="79">
        <f>E!I4</f>
        <v>77</v>
      </c>
      <c r="H54" s="1">
        <f t="shared" si="0"/>
        <v>77</v>
      </c>
      <c r="I54" s="1">
        <f>E!F4</f>
        <v>88</v>
      </c>
      <c r="J54" s="79">
        <f>E!J4</f>
        <v>0</v>
      </c>
      <c r="K54" s="1">
        <f t="shared" si="1"/>
        <v>0</v>
      </c>
      <c r="L54" s="60"/>
    </row>
    <row r="55" spans="1:12" x14ac:dyDescent="0.25">
      <c r="A55" s="22">
        <v>1</v>
      </c>
      <c r="B55" s="1" t="str">
        <f>CONCATENATE(H!A3," ",H!C4)</f>
        <v>HAWAII 1</v>
      </c>
      <c r="C55" s="2">
        <f>H!G6</f>
        <v>0.47058823529411764</v>
      </c>
      <c r="D55" s="1">
        <f>H!BP6</f>
        <v>0</v>
      </c>
      <c r="E55" s="1">
        <f>H!BQ6</f>
        <v>0</v>
      </c>
      <c r="F55" s="1">
        <f>H!BR6</f>
        <v>0</v>
      </c>
      <c r="G55" s="79">
        <f>H!I4</f>
        <v>9</v>
      </c>
      <c r="H55" s="1">
        <f t="shared" si="0"/>
        <v>9</v>
      </c>
      <c r="I55" s="1">
        <f>H!F6</f>
        <v>17</v>
      </c>
      <c r="J55" s="1">
        <f>H!J6</f>
        <v>1</v>
      </c>
      <c r="K55" s="1">
        <f t="shared" si="1"/>
        <v>0</v>
      </c>
      <c r="L55" s="60"/>
    </row>
    <row r="56" spans="1:12" x14ac:dyDescent="0.25">
      <c r="A56" s="22">
        <v>1</v>
      </c>
      <c r="B56" s="1" t="str">
        <f>CONCATENATE(I!A3," ",I!C4)</f>
        <v>IDAHO 3</v>
      </c>
      <c r="C56" s="2">
        <f>I!G6</f>
        <v>0.84615384615384615</v>
      </c>
      <c r="D56" s="1">
        <f>I!BP6</f>
        <v>0</v>
      </c>
      <c r="E56" s="1">
        <f>I!BQ6</f>
        <v>5</v>
      </c>
      <c r="F56" s="1">
        <f>I!BR6</f>
        <v>1</v>
      </c>
      <c r="G56" s="79">
        <f>I!I4</f>
        <v>5</v>
      </c>
      <c r="H56" s="1">
        <f t="shared" si="0"/>
        <v>11</v>
      </c>
      <c r="I56" s="1">
        <f>I!F6</f>
        <v>13</v>
      </c>
      <c r="J56" s="1">
        <f>I!J6</f>
        <v>0</v>
      </c>
      <c r="K56" s="1">
        <f t="shared" si="1"/>
        <v>1</v>
      </c>
      <c r="L56" s="60"/>
    </row>
    <row r="57" spans="1:12" x14ac:dyDescent="0.25">
      <c r="A57" s="22">
        <v>1</v>
      </c>
      <c r="B57" s="1" t="s">
        <v>315</v>
      </c>
      <c r="C57" s="2">
        <f>M!G18</f>
        <v>0.1875</v>
      </c>
      <c r="D57" s="1">
        <f>M!BP18</f>
        <v>0</v>
      </c>
      <c r="E57" s="1">
        <f>M!BQ18</f>
        <v>0</v>
      </c>
      <c r="F57" s="1">
        <f>M!BR18</f>
        <v>0</v>
      </c>
      <c r="G57" s="79">
        <f>M!I16</f>
        <v>9</v>
      </c>
      <c r="H57" s="1">
        <f t="shared" si="0"/>
        <v>9</v>
      </c>
      <c r="I57" s="1">
        <f>M!F18</f>
        <v>48</v>
      </c>
      <c r="J57" s="1">
        <f>M!J18</f>
        <v>0</v>
      </c>
      <c r="K57" s="1">
        <f t="shared" si="1"/>
        <v>0</v>
      </c>
      <c r="L57" s="59"/>
    </row>
    <row r="58" spans="1:12" x14ac:dyDescent="0.25">
      <c r="A58" s="22">
        <v>1</v>
      </c>
      <c r="B58" s="1" t="s">
        <v>371</v>
      </c>
      <c r="C58" s="2">
        <f>M!G22</f>
        <v>0.18518518518518517</v>
      </c>
      <c r="D58" s="1">
        <f>M!BP22</f>
        <v>2</v>
      </c>
      <c r="E58" s="1">
        <f>M!BQ22</f>
        <v>0</v>
      </c>
      <c r="F58" s="1">
        <f>M!BR22</f>
        <v>2</v>
      </c>
      <c r="G58" s="79">
        <f>M!I20</f>
        <v>1</v>
      </c>
      <c r="H58" s="1">
        <f t="shared" si="0"/>
        <v>5</v>
      </c>
      <c r="I58" s="1">
        <f>M!F22</f>
        <v>27</v>
      </c>
      <c r="J58" s="1">
        <f>M!J22</f>
        <v>0</v>
      </c>
      <c r="K58" s="1">
        <f t="shared" si="1"/>
        <v>4</v>
      </c>
      <c r="L58" s="59"/>
    </row>
    <row r="59" spans="1:12" x14ac:dyDescent="0.25">
      <c r="A59" s="22">
        <v>1</v>
      </c>
      <c r="B59" s="1" t="s">
        <v>399</v>
      </c>
      <c r="C59" s="2">
        <f>+M!G80</f>
        <v>0.97560975609756095</v>
      </c>
      <c r="D59" s="1">
        <f>M!BP80</f>
        <v>0</v>
      </c>
      <c r="E59" s="1">
        <f>M!BQ80</f>
        <v>0</v>
      </c>
      <c r="F59" s="1">
        <f>M!BR80</f>
        <v>0</v>
      </c>
      <c r="G59" s="79">
        <f>M!I80</f>
        <v>40</v>
      </c>
      <c r="H59" s="1">
        <f t="shared" si="0"/>
        <v>40</v>
      </c>
      <c r="I59" s="1">
        <f>M!F80</f>
        <v>41</v>
      </c>
      <c r="J59" s="79">
        <f>M!J80</f>
        <v>3</v>
      </c>
      <c r="K59" s="1">
        <f t="shared" si="1"/>
        <v>0</v>
      </c>
      <c r="L59" s="59"/>
    </row>
    <row r="60" spans="1:12" x14ac:dyDescent="0.25">
      <c r="A60" s="22">
        <v>1</v>
      </c>
      <c r="B60" s="1" t="s">
        <v>400</v>
      </c>
      <c r="C60" s="2">
        <f>+M!G81</f>
        <v>0.88571428571428568</v>
      </c>
      <c r="D60" s="1">
        <f>M!BP81</f>
        <v>0</v>
      </c>
      <c r="E60" s="1">
        <f>M!BQ81</f>
        <v>0</v>
      </c>
      <c r="F60" s="1">
        <f>M!BR81</f>
        <v>0</v>
      </c>
      <c r="G60" s="79">
        <f>M!I81</f>
        <v>24</v>
      </c>
      <c r="H60" s="1">
        <f t="shared" si="0"/>
        <v>24</v>
      </c>
      <c r="I60" s="1">
        <f>M!F81</f>
        <v>35</v>
      </c>
      <c r="J60" s="79">
        <f>M!J81</f>
        <v>0</v>
      </c>
      <c r="K60" s="1">
        <f t="shared" si="1"/>
        <v>0</v>
      </c>
      <c r="L60" s="59"/>
    </row>
    <row r="61" spans="1:12" x14ac:dyDescent="0.25">
      <c r="A61" s="22">
        <v>1</v>
      </c>
      <c r="B61" s="1" t="s">
        <v>401</v>
      </c>
      <c r="C61" s="2">
        <f>+M!G82</f>
        <v>0.33333333333333331</v>
      </c>
      <c r="D61" s="1">
        <f>M!BP82</f>
        <v>0</v>
      </c>
      <c r="E61" s="1">
        <f>M!BQ82</f>
        <v>0</v>
      </c>
      <c r="F61" s="1">
        <f>M!BR82</f>
        <v>0</v>
      </c>
      <c r="G61" s="79">
        <f>M!I82</f>
        <v>4</v>
      </c>
      <c r="H61" s="1">
        <f t="shared" si="0"/>
        <v>4</v>
      </c>
      <c r="I61" s="1">
        <f>M!F82</f>
        <v>12</v>
      </c>
      <c r="J61" s="79">
        <f>M!J82</f>
        <v>0</v>
      </c>
      <c r="K61" s="1">
        <f t="shared" si="1"/>
        <v>0</v>
      </c>
      <c r="L61" s="59"/>
    </row>
    <row r="62" spans="1:12" x14ac:dyDescent="0.25">
      <c r="A62" s="22">
        <v>1</v>
      </c>
      <c r="B62" s="11" t="s">
        <v>375</v>
      </c>
      <c r="C62" s="2">
        <f>N!G11</f>
        <v>0.81481481481481477</v>
      </c>
      <c r="D62" s="1">
        <f>N!BP11</f>
        <v>0</v>
      </c>
      <c r="E62" s="1">
        <f>N!BQ11</f>
        <v>0</v>
      </c>
      <c r="F62" s="1">
        <f>N!BR11</f>
        <v>0</v>
      </c>
      <c r="G62" s="79">
        <f>N!I11</f>
        <v>43</v>
      </c>
      <c r="H62" s="1">
        <f t="shared" si="0"/>
        <v>43</v>
      </c>
      <c r="I62" s="1">
        <f>N!F11</f>
        <v>54</v>
      </c>
      <c r="J62" s="79">
        <f>N!J13</f>
        <v>0</v>
      </c>
      <c r="K62" s="1">
        <f t="shared" si="1"/>
        <v>0</v>
      </c>
      <c r="L62" s="59"/>
    </row>
    <row r="63" spans="1:12" x14ac:dyDescent="0.25">
      <c r="A63" s="22">
        <v>1</v>
      </c>
      <c r="B63" s="11" t="s">
        <v>376</v>
      </c>
      <c r="C63" s="2">
        <f>N!G15</f>
        <v>0.77777777777777779</v>
      </c>
      <c r="D63" s="1">
        <f>N!BP15</f>
        <v>0</v>
      </c>
      <c r="E63" s="1">
        <f>N!BQ15</f>
        <v>0</v>
      </c>
      <c r="F63" s="1">
        <f>N!BR15</f>
        <v>0</v>
      </c>
      <c r="G63" s="79">
        <f>N!I15</f>
        <v>14</v>
      </c>
      <c r="H63" s="1">
        <f t="shared" si="0"/>
        <v>14</v>
      </c>
      <c r="I63" s="1">
        <f>N!F15</f>
        <v>18</v>
      </c>
      <c r="J63" s="79">
        <f>N!J17</f>
        <v>0</v>
      </c>
      <c r="K63" s="1">
        <f t="shared" si="1"/>
        <v>0</v>
      </c>
      <c r="L63" s="59"/>
    </row>
    <row r="64" spans="1:12" x14ac:dyDescent="0.25">
      <c r="A64" s="22">
        <v>1</v>
      </c>
      <c r="B64" s="1" t="s">
        <v>380</v>
      </c>
      <c r="C64" s="2">
        <f>+W!G16</f>
        <v>0.92</v>
      </c>
      <c r="D64" s="1">
        <f>+W!BP16</f>
        <v>0</v>
      </c>
      <c r="E64" s="1">
        <f>W!BQ16</f>
        <v>24</v>
      </c>
      <c r="F64" s="1">
        <f>W!BR16</f>
        <v>0</v>
      </c>
      <c r="G64" s="79">
        <f>W!I16</f>
        <v>22</v>
      </c>
      <c r="H64" s="1">
        <f>SUM(D64:G64)</f>
        <v>46</v>
      </c>
      <c r="I64" s="1">
        <f>W!F16</f>
        <v>50</v>
      </c>
      <c r="J64" s="79">
        <f>W!J16</f>
        <v>0</v>
      </c>
      <c r="K64" s="1">
        <f t="shared" si="1"/>
        <v>0</v>
      </c>
      <c r="L64" s="60"/>
    </row>
    <row r="65" spans="1:12" x14ac:dyDescent="0.25">
      <c r="A65" s="19"/>
      <c r="C65" s="37"/>
      <c r="L65" s="62"/>
    </row>
    <row r="66" spans="1:12" x14ac:dyDescent="0.25">
      <c r="A66" s="22"/>
      <c r="B66" s="1" t="s">
        <v>241</v>
      </c>
      <c r="C66" s="2">
        <f>H66/I66</f>
        <v>0.943029490616622</v>
      </c>
      <c r="D66" s="9"/>
      <c r="E66" s="9"/>
      <c r="F66" s="9"/>
      <c r="G66" s="1">
        <v>1407</v>
      </c>
      <c r="H66" s="1">
        <f t="shared" si="0"/>
        <v>1407</v>
      </c>
      <c r="I66" s="1">
        <v>1492</v>
      </c>
      <c r="J66" s="9"/>
      <c r="K66" s="1">
        <f>D66+F66</f>
        <v>0</v>
      </c>
      <c r="L66" s="60"/>
    </row>
    <row r="67" spans="1:12" x14ac:dyDescent="0.25">
      <c r="A67" s="19"/>
      <c r="C67" s="37"/>
      <c r="D67" s="31"/>
      <c r="E67" s="31"/>
      <c r="F67" s="31"/>
      <c r="J67" s="31"/>
      <c r="L67" s="62"/>
    </row>
    <row r="68" spans="1:12" x14ac:dyDescent="0.25">
      <c r="A68" s="22">
        <f>SUM(A4:A67)</f>
        <v>284</v>
      </c>
      <c r="B68" s="1" t="s">
        <v>233</v>
      </c>
      <c r="C68" s="2">
        <f>H68/9369</f>
        <v>0.93702636353933189</v>
      </c>
      <c r="D68" s="1">
        <f t="shared" ref="D68:K68" si="2">SUM(D6:D67)</f>
        <v>207</v>
      </c>
      <c r="E68" s="1">
        <f t="shared" si="2"/>
        <v>2124</v>
      </c>
      <c r="F68" s="1">
        <f t="shared" si="2"/>
        <v>198</v>
      </c>
      <c r="G68" s="1">
        <f t="shared" si="2"/>
        <v>6250</v>
      </c>
      <c r="H68" s="1">
        <f t="shared" si="2"/>
        <v>8779</v>
      </c>
      <c r="I68" s="1">
        <f t="shared" si="2"/>
        <v>10685</v>
      </c>
      <c r="J68" s="1">
        <f t="shared" si="2"/>
        <v>123</v>
      </c>
      <c r="K68" s="1">
        <f t="shared" si="2"/>
        <v>405</v>
      </c>
      <c r="L68" s="63"/>
    </row>
    <row r="69" spans="1:12" ht="15.75" thickBot="1" x14ac:dyDescent="0.3">
      <c r="A69" s="3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64"/>
    </row>
    <row r="71" spans="1:12" x14ac:dyDescent="0.25">
      <c r="B71" s="38" t="s">
        <v>92</v>
      </c>
      <c r="C71" t="s">
        <v>278</v>
      </c>
    </row>
    <row r="72" spans="1:12" x14ac:dyDescent="0.25">
      <c r="B72" s="38" t="s">
        <v>186</v>
      </c>
      <c r="C72" t="s">
        <v>7</v>
      </c>
    </row>
    <row r="73" spans="1:12" x14ac:dyDescent="0.25">
      <c r="B73" s="38" t="s">
        <v>285</v>
      </c>
      <c r="C73" t="s">
        <v>289</v>
      </c>
    </row>
  </sheetData>
  <mergeCells count="10">
    <mergeCell ref="A50:L50"/>
    <mergeCell ref="A46:L46"/>
    <mergeCell ref="A38:L38"/>
    <mergeCell ref="A29:L29"/>
    <mergeCell ref="A22:L22"/>
    <mergeCell ref="E1:G1"/>
    <mergeCell ref="E2:G2"/>
    <mergeCell ref="A12:L12"/>
    <mergeCell ref="A8:L8"/>
    <mergeCell ref="A5:L5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0"/>
  <sheetViews>
    <sheetView zoomScale="150" workbookViewId="0">
      <pane xSplit="12" ySplit="2" topLeftCell="AT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30" sqref="J30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3" width="3" customWidth="1"/>
    <col min="24" max="24" width="3.85546875" customWidth="1"/>
    <col min="25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8" width="3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60</v>
      </c>
      <c r="B3" s="4"/>
      <c r="C3" s="4"/>
      <c r="D3" s="4"/>
      <c r="E3" s="4"/>
      <c r="F3" s="4"/>
      <c r="G3" s="5"/>
      <c r="H3" s="84"/>
      <c r="I3" s="84">
        <f>+H3+J3</f>
        <v>0</v>
      </c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x14ac:dyDescent="0.25">
      <c r="A4" s="1"/>
      <c r="B4" s="1" t="s">
        <v>89</v>
      </c>
      <c r="C4" s="12">
        <v>6</v>
      </c>
      <c r="D4" s="10"/>
      <c r="E4" s="1">
        <v>57</v>
      </c>
      <c r="F4" s="1">
        <f>IF(B4="MAL",E4,IF(E4&gt;=11,E4+variables!$B$1,11))</f>
        <v>58</v>
      </c>
      <c r="G4" s="5">
        <f t="shared" ref="G4:G16" si="11">$BS4/F4</f>
        <v>0.65517241379310343</v>
      </c>
      <c r="H4" s="84">
        <v>38</v>
      </c>
      <c r="I4" s="84">
        <f t="shared" ref="I4:I16" si="12">+H4+J4</f>
        <v>38</v>
      </c>
      <c r="J4" s="89"/>
      <c r="K4" s="8">
        <v>2021</v>
      </c>
      <c r="L4" s="8">
        <v>2021</v>
      </c>
      <c r="M4" s="9"/>
      <c r="N4" s="9"/>
      <c r="O4" s="9"/>
      <c r="P4" s="79">
        <f t="shared" ref="P4:P16" si="13">H4+SUM(M4:O4)</f>
        <v>38</v>
      </c>
      <c r="Q4" s="9"/>
      <c r="R4" s="9"/>
      <c r="S4" s="9"/>
      <c r="T4" s="9"/>
      <c r="U4" s="1">
        <f t="shared" si="0"/>
        <v>38</v>
      </c>
      <c r="V4" s="9"/>
      <c r="W4" s="9"/>
      <c r="X4" s="9"/>
      <c r="Y4" s="9"/>
      <c r="Z4" s="1">
        <f t="shared" si="1"/>
        <v>38</v>
      </c>
      <c r="AA4" s="9"/>
      <c r="AB4" s="9"/>
      <c r="AC4" s="9"/>
      <c r="AD4" s="9"/>
      <c r="AE4" s="1">
        <f t="shared" si="2"/>
        <v>38</v>
      </c>
      <c r="AF4" s="9"/>
      <c r="AG4" s="9"/>
      <c r="AH4" s="9"/>
      <c r="AI4" s="9"/>
      <c r="AJ4" s="1">
        <f t="shared" si="3"/>
        <v>38</v>
      </c>
      <c r="AK4" s="9"/>
      <c r="AL4" s="9"/>
      <c r="AM4" s="9"/>
      <c r="AN4" s="9"/>
      <c r="AO4" s="1">
        <f t="shared" si="4"/>
        <v>38</v>
      </c>
      <c r="AP4" s="9"/>
      <c r="AQ4" s="9"/>
      <c r="AR4" s="9"/>
      <c r="AS4" s="9"/>
      <c r="AT4" s="1">
        <f t="shared" si="5"/>
        <v>38</v>
      </c>
      <c r="AU4" s="9"/>
      <c r="AV4" s="9"/>
      <c r="AW4" s="9"/>
      <c r="AX4" s="9"/>
      <c r="AY4" s="1">
        <f t="shared" si="6"/>
        <v>38</v>
      </c>
      <c r="AZ4" s="9"/>
      <c r="BA4" s="9"/>
      <c r="BB4" s="9"/>
      <c r="BC4" s="9"/>
      <c r="BD4" s="1">
        <f t="shared" si="7"/>
        <v>38</v>
      </c>
      <c r="BE4" s="9"/>
      <c r="BF4" s="9"/>
      <c r="BG4" s="9"/>
      <c r="BH4" s="9"/>
      <c r="BI4" s="1">
        <f t="shared" si="8"/>
        <v>38</v>
      </c>
      <c r="BJ4" s="9"/>
      <c r="BK4" s="9"/>
      <c r="BL4" s="9"/>
      <c r="BM4" s="9"/>
      <c r="BN4" s="1">
        <f t="shared" si="9"/>
        <v>38</v>
      </c>
      <c r="BO4" s="9"/>
      <c r="BP4" s="9"/>
      <c r="BQ4" s="9"/>
      <c r="BR4" s="9"/>
      <c r="BS4" s="1">
        <f t="shared" si="10"/>
        <v>38</v>
      </c>
    </row>
    <row r="5" spans="1:71" s="110" customFormat="1" x14ac:dyDescent="0.25">
      <c r="A5" s="106"/>
      <c r="B5" s="117" t="s">
        <v>225</v>
      </c>
      <c r="C5" s="111">
        <v>7</v>
      </c>
      <c r="D5" s="112">
        <v>1747</v>
      </c>
      <c r="E5" s="118">
        <v>27</v>
      </c>
      <c r="F5" s="106">
        <f>IF(B5="MAL",E5,IF(E5&gt;=11,E5+variables!$B$1,11))</f>
        <v>28</v>
      </c>
      <c r="G5" s="113">
        <f t="shared" si="11"/>
        <v>0.6785714285714286</v>
      </c>
      <c r="H5" s="114">
        <v>18</v>
      </c>
      <c r="I5" s="114">
        <f t="shared" si="12"/>
        <v>19</v>
      </c>
      <c r="J5" s="115">
        <v>1</v>
      </c>
      <c r="K5" s="116">
        <v>2021</v>
      </c>
      <c r="L5" s="8">
        <v>2021</v>
      </c>
      <c r="M5" s="109"/>
      <c r="N5" s="109"/>
      <c r="O5" s="109"/>
      <c r="P5" s="108">
        <f t="shared" si="13"/>
        <v>18</v>
      </c>
      <c r="Q5" s="109">
        <v>1</v>
      </c>
      <c r="R5" s="109"/>
      <c r="S5" s="109"/>
      <c r="T5" s="109"/>
      <c r="U5" s="106">
        <f t="shared" si="0"/>
        <v>19</v>
      </c>
      <c r="V5" s="109"/>
      <c r="W5" s="109"/>
      <c r="X5" s="109"/>
      <c r="Y5" s="109"/>
      <c r="Z5" s="106">
        <f t="shared" si="1"/>
        <v>19</v>
      </c>
      <c r="AA5" s="109"/>
      <c r="AB5" s="109"/>
      <c r="AC5" s="109"/>
      <c r="AD5" s="109"/>
      <c r="AE5" s="106">
        <f t="shared" si="2"/>
        <v>19</v>
      </c>
      <c r="AF5" s="109"/>
      <c r="AG5" s="109"/>
      <c r="AH5" s="109"/>
      <c r="AI5" s="109"/>
      <c r="AJ5" s="106">
        <f t="shared" si="3"/>
        <v>19</v>
      </c>
      <c r="AK5" s="109"/>
      <c r="AL5" s="109"/>
      <c r="AM5" s="109"/>
      <c r="AN5" s="109"/>
      <c r="AO5" s="106">
        <f t="shared" si="4"/>
        <v>19</v>
      </c>
      <c r="AP5" s="109"/>
      <c r="AQ5" s="109"/>
      <c r="AR5" s="109"/>
      <c r="AS5" s="109"/>
      <c r="AT5" s="106">
        <f t="shared" si="5"/>
        <v>19</v>
      </c>
      <c r="AU5" s="109"/>
      <c r="AV5" s="109"/>
      <c r="AW5" s="109"/>
      <c r="AX5" s="109"/>
      <c r="AY5" s="106">
        <f t="shared" si="6"/>
        <v>19</v>
      </c>
      <c r="AZ5" s="109"/>
      <c r="BA5" s="109"/>
      <c r="BB5" s="109"/>
      <c r="BC5" s="109"/>
      <c r="BD5" s="106">
        <f t="shared" si="7"/>
        <v>19</v>
      </c>
      <c r="BE5" s="109"/>
      <c r="BF5" s="109"/>
      <c r="BG5" s="109"/>
      <c r="BH5" s="109"/>
      <c r="BI5" s="106">
        <f t="shared" si="8"/>
        <v>19</v>
      </c>
      <c r="BJ5" s="109"/>
      <c r="BK5" s="109"/>
      <c r="BL5" s="109"/>
      <c r="BM5" s="109"/>
      <c r="BN5" s="106">
        <f t="shared" si="9"/>
        <v>19</v>
      </c>
      <c r="BO5" s="109"/>
      <c r="BP5" s="109"/>
      <c r="BQ5" s="109"/>
      <c r="BR5" s="109"/>
      <c r="BS5" s="106">
        <f t="shared" si="10"/>
        <v>19</v>
      </c>
    </row>
    <row r="6" spans="1:71" s="110" customFormat="1" x14ac:dyDescent="0.25">
      <c r="A6" s="119"/>
      <c r="B6" s="119" t="s">
        <v>70</v>
      </c>
      <c r="C6" s="120">
        <v>16</v>
      </c>
      <c r="D6" s="121">
        <v>2333</v>
      </c>
      <c r="E6" s="119">
        <v>42</v>
      </c>
      <c r="F6" s="119">
        <f>IF(B6="MAL",E6,IF(E6&gt;=11,E6+variables!$B$1,11))</f>
        <v>43</v>
      </c>
      <c r="G6" s="122">
        <f t="shared" si="11"/>
        <v>0.97674418604651159</v>
      </c>
      <c r="H6" s="123">
        <v>23</v>
      </c>
      <c r="I6" s="123">
        <f t="shared" si="12"/>
        <v>23</v>
      </c>
      <c r="J6" s="124"/>
      <c r="K6" s="125">
        <v>2019</v>
      </c>
      <c r="L6" s="8">
        <v>2021</v>
      </c>
      <c r="M6" s="126"/>
      <c r="N6" s="126"/>
      <c r="O6" s="126"/>
      <c r="P6" s="127">
        <f t="shared" si="13"/>
        <v>23</v>
      </c>
      <c r="Q6" s="126"/>
      <c r="R6" s="126"/>
      <c r="S6" s="126"/>
      <c r="T6" s="126"/>
      <c r="U6" s="119">
        <f t="shared" si="0"/>
        <v>23</v>
      </c>
      <c r="V6" s="126"/>
      <c r="W6" s="126"/>
      <c r="X6" s="126"/>
      <c r="Y6" s="126"/>
      <c r="Z6" s="119">
        <f t="shared" si="1"/>
        <v>23</v>
      </c>
      <c r="AA6" s="126"/>
      <c r="AB6" s="126"/>
      <c r="AC6" s="126">
        <v>19</v>
      </c>
      <c r="AD6" s="126"/>
      <c r="AE6" s="119">
        <f t="shared" si="2"/>
        <v>42</v>
      </c>
      <c r="AF6" s="126"/>
      <c r="AG6" s="126"/>
      <c r="AH6" s="126"/>
      <c r="AI6" s="126"/>
      <c r="AJ6" s="119">
        <f t="shared" si="3"/>
        <v>42</v>
      </c>
      <c r="AK6" s="126"/>
      <c r="AL6" s="126"/>
      <c r="AM6" s="126"/>
      <c r="AN6" s="126"/>
      <c r="AO6" s="119">
        <f t="shared" si="4"/>
        <v>42</v>
      </c>
      <c r="AP6" s="126"/>
      <c r="AQ6" s="126"/>
      <c r="AR6" s="126"/>
      <c r="AS6" s="126"/>
      <c r="AT6" s="119">
        <f t="shared" si="5"/>
        <v>42</v>
      </c>
      <c r="AU6" s="126"/>
      <c r="AV6" s="126"/>
      <c r="AW6" s="126"/>
      <c r="AX6" s="126"/>
      <c r="AY6" s="119">
        <f t="shared" si="6"/>
        <v>42</v>
      </c>
      <c r="AZ6" s="126"/>
      <c r="BA6" s="126"/>
      <c r="BB6" s="126"/>
      <c r="BC6" s="126"/>
      <c r="BD6" s="119">
        <f t="shared" si="7"/>
        <v>42</v>
      </c>
      <c r="BE6" s="126"/>
      <c r="BF6" s="126"/>
      <c r="BG6" s="126"/>
      <c r="BH6" s="126"/>
      <c r="BI6" s="119">
        <f t="shared" si="8"/>
        <v>42</v>
      </c>
      <c r="BJ6" s="126"/>
      <c r="BK6" s="126"/>
      <c r="BL6" s="126"/>
      <c r="BM6" s="126"/>
      <c r="BN6" s="119">
        <f t="shared" si="9"/>
        <v>42</v>
      </c>
      <c r="BO6" s="126"/>
      <c r="BP6" s="126"/>
      <c r="BQ6" s="126"/>
      <c r="BR6" s="126"/>
      <c r="BS6" s="119">
        <f t="shared" si="10"/>
        <v>42</v>
      </c>
    </row>
    <row r="7" spans="1:71" x14ac:dyDescent="0.25">
      <c r="A7" s="1"/>
      <c r="B7" s="1" t="s">
        <v>71</v>
      </c>
      <c r="C7" s="12">
        <v>19</v>
      </c>
      <c r="D7" s="158">
        <v>9375</v>
      </c>
      <c r="E7" s="1">
        <v>47</v>
      </c>
      <c r="F7" s="1">
        <f>IF(B7="MAL",E7,IF(E7&gt;=11,E7+variables!$B$1,11))</f>
        <v>48</v>
      </c>
      <c r="G7" s="2">
        <f t="shared" si="11"/>
        <v>0.75</v>
      </c>
      <c r="H7" s="79">
        <v>20</v>
      </c>
      <c r="I7" s="79">
        <f t="shared" si="12"/>
        <v>22</v>
      </c>
      <c r="J7" s="89">
        <v>2</v>
      </c>
      <c r="K7" s="9">
        <v>2021</v>
      </c>
      <c r="L7" s="8">
        <v>2021</v>
      </c>
      <c r="M7" s="9"/>
      <c r="N7" s="9"/>
      <c r="O7" s="9"/>
      <c r="P7" s="79">
        <f t="shared" si="13"/>
        <v>20</v>
      </c>
      <c r="Q7" s="9"/>
      <c r="R7" s="9"/>
      <c r="S7" s="9"/>
      <c r="T7" s="9"/>
      <c r="U7" s="1">
        <f t="shared" si="0"/>
        <v>20</v>
      </c>
      <c r="V7" s="9"/>
      <c r="W7" s="9"/>
      <c r="X7" s="9"/>
      <c r="Y7" s="9"/>
      <c r="Z7" s="1">
        <f t="shared" si="1"/>
        <v>20</v>
      </c>
      <c r="AA7" s="9"/>
      <c r="AB7" s="9"/>
      <c r="AC7" s="9">
        <v>16</v>
      </c>
      <c r="AD7" s="9"/>
      <c r="AE7" s="1">
        <f t="shared" si="2"/>
        <v>36</v>
      </c>
      <c r="AF7" s="9"/>
      <c r="AG7" s="9"/>
      <c r="AH7" s="9"/>
      <c r="AI7" s="9"/>
      <c r="AJ7" s="1">
        <f t="shared" si="3"/>
        <v>36</v>
      </c>
      <c r="AK7" s="9"/>
      <c r="AL7" s="9"/>
      <c r="AM7" s="9"/>
      <c r="AN7" s="9"/>
      <c r="AO7" s="1">
        <f t="shared" si="4"/>
        <v>36</v>
      </c>
      <c r="AP7" s="9"/>
      <c r="AQ7" s="9"/>
      <c r="AR7" s="9"/>
      <c r="AS7" s="9"/>
      <c r="AT7" s="1">
        <f t="shared" si="5"/>
        <v>36</v>
      </c>
      <c r="AU7" s="9"/>
      <c r="AV7" s="9"/>
      <c r="AW7" s="9"/>
      <c r="AX7" s="9"/>
      <c r="AY7" s="1">
        <f t="shared" si="6"/>
        <v>36</v>
      </c>
      <c r="AZ7" s="9"/>
      <c r="BA7" s="9"/>
      <c r="BB7" s="9"/>
      <c r="BC7" s="9"/>
      <c r="BD7" s="1">
        <f t="shared" si="7"/>
        <v>36</v>
      </c>
      <c r="BE7" s="9"/>
      <c r="BF7" s="9"/>
      <c r="BG7" s="9"/>
      <c r="BH7" s="9"/>
      <c r="BI7" s="1">
        <f t="shared" si="8"/>
        <v>36</v>
      </c>
      <c r="BJ7" s="9"/>
      <c r="BK7" s="9"/>
      <c r="BL7" s="9"/>
      <c r="BM7" s="9"/>
      <c r="BN7" s="1">
        <f t="shared" si="9"/>
        <v>36</v>
      </c>
      <c r="BO7" s="9"/>
      <c r="BP7" s="9"/>
      <c r="BQ7" s="9"/>
      <c r="BR7" s="9"/>
      <c r="BS7" s="1">
        <f t="shared" si="10"/>
        <v>36</v>
      </c>
    </row>
    <row r="8" spans="1:71" s="110" customFormat="1" x14ac:dyDescent="0.25">
      <c r="A8" s="128"/>
      <c r="B8" s="128" t="s">
        <v>269</v>
      </c>
      <c r="C8" s="129">
        <v>23</v>
      </c>
      <c r="D8" s="130">
        <v>5057</v>
      </c>
      <c r="E8" s="128">
        <v>16</v>
      </c>
      <c r="F8" s="128">
        <f>IF(B8="MAL",E8,IF(E8&gt;=11,E8+variables!$B$1,11))</f>
        <v>17</v>
      </c>
      <c r="G8" s="113">
        <f t="shared" si="11"/>
        <v>0.35294117647058826</v>
      </c>
      <c r="H8" s="114">
        <v>4</v>
      </c>
      <c r="I8" s="114">
        <f t="shared" si="12"/>
        <v>6</v>
      </c>
      <c r="J8" s="131">
        <v>2</v>
      </c>
      <c r="K8" s="116">
        <v>2021</v>
      </c>
      <c r="L8" s="8">
        <v>2021</v>
      </c>
      <c r="M8" s="116"/>
      <c r="N8" s="116"/>
      <c r="O8" s="116"/>
      <c r="P8" s="114">
        <f t="shared" si="13"/>
        <v>4</v>
      </c>
      <c r="Q8" s="116"/>
      <c r="R8" s="116"/>
      <c r="S8" s="116"/>
      <c r="T8" s="116"/>
      <c r="U8" s="128">
        <f t="shared" si="0"/>
        <v>4</v>
      </c>
      <c r="V8" s="116"/>
      <c r="W8" s="116"/>
      <c r="X8" s="116"/>
      <c r="Y8" s="116"/>
      <c r="Z8" s="128">
        <f t="shared" si="1"/>
        <v>4</v>
      </c>
      <c r="AA8" s="116">
        <v>2</v>
      </c>
      <c r="AB8" s="116"/>
      <c r="AC8" s="116"/>
      <c r="AD8" s="116"/>
      <c r="AE8" s="128">
        <f t="shared" si="2"/>
        <v>6</v>
      </c>
      <c r="AF8" s="116"/>
      <c r="AG8" s="116"/>
      <c r="AH8" s="116"/>
      <c r="AI8" s="116"/>
      <c r="AJ8" s="128">
        <f t="shared" si="3"/>
        <v>6</v>
      </c>
      <c r="AK8" s="116"/>
      <c r="AL8" s="116"/>
      <c r="AM8" s="116"/>
      <c r="AN8" s="116"/>
      <c r="AO8" s="128">
        <f t="shared" si="4"/>
        <v>6</v>
      </c>
      <c r="AP8" s="116"/>
      <c r="AQ8" s="116"/>
      <c r="AR8" s="116"/>
      <c r="AS8" s="116"/>
      <c r="AT8" s="128">
        <f t="shared" si="5"/>
        <v>6</v>
      </c>
      <c r="AU8" s="116"/>
      <c r="AV8" s="116"/>
      <c r="AW8" s="116"/>
      <c r="AX8" s="116"/>
      <c r="AY8" s="128">
        <f t="shared" si="6"/>
        <v>6</v>
      </c>
      <c r="AZ8" s="116"/>
      <c r="BA8" s="116"/>
      <c r="BB8" s="116"/>
      <c r="BC8" s="116"/>
      <c r="BD8" s="128">
        <f t="shared" si="7"/>
        <v>6</v>
      </c>
      <c r="BE8" s="116"/>
      <c r="BF8" s="116"/>
      <c r="BG8" s="116"/>
      <c r="BH8" s="116"/>
      <c r="BI8" s="128">
        <f t="shared" si="8"/>
        <v>6</v>
      </c>
      <c r="BJ8" s="116"/>
      <c r="BK8" s="116"/>
      <c r="BL8" s="116"/>
      <c r="BM8" s="116"/>
      <c r="BN8" s="128">
        <f t="shared" si="9"/>
        <v>6</v>
      </c>
      <c r="BO8" s="116"/>
      <c r="BP8" s="116"/>
      <c r="BQ8" s="116"/>
      <c r="BR8" s="116"/>
      <c r="BS8" s="128">
        <f t="shared" si="10"/>
        <v>6</v>
      </c>
    </row>
    <row r="9" spans="1:71" s="110" customFormat="1" x14ac:dyDescent="0.25">
      <c r="A9" s="106"/>
      <c r="B9" s="106" t="s">
        <v>221</v>
      </c>
      <c r="C9" s="111">
        <v>38</v>
      </c>
      <c r="D9" s="112">
        <v>8070</v>
      </c>
      <c r="E9" s="106">
        <v>16</v>
      </c>
      <c r="F9" s="106">
        <f>IF(B9="MAL",E9,IF(E9&gt;=11,E9+variables!$B$1,11))</f>
        <v>17</v>
      </c>
      <c r="G9" s="113">
        <f t="shared" si="11"/>
        <v>0.52941176470588236</v>
      </c>
      <c r="H9" s="114">
        <v>9</v>
      </c>
      <c r="I9" s="114">
        <f t="shared" si="12"/>
        <v>9</v>
      </c>
      <c r="J9" s="115"/>
      <c r="K9" s="116">
        <v>2021</v>
      </c>
      <c r="L9" s="8">
        <v>2020</v>
      </c>
      <c r="M9" s="109"/>
      <c r="N9" s="109"/>
      <c r="O9" s="109"/>
      <c r="P9" s="108">
        <f t="shared" si="13"/>
        <v>9</v>
      </c>
      <c r="Q9" s="109"/>
      <c r="R9" s="109"/>
      <c r="S9" s="109"/>
      <c r="T9" s="109"/>
      <c r="U9" s="106">
        <f t="shared" si="0"/>
        <v>9</v>
      </c>
      <c r="V9" s="109"/>
      <c r="W9" s="109"/>
      <c r="X9" s="109"/>
      <c r="Y9" s="109"/>
      <c r="Z9" s="106">
        <f t="shared" si="1"/>
        <v>9</v>
      </c>
      <c r="AA9" s="109"/>
      <c r="AB9" s="109"/>
      <c r="AC9" s="109"/>
      <c r="AD9" s="109"/>
      <c r="AE9" s="106">
        <f t="shared" si="2"/>
        <v>9</v>
      </c>
      <c r="AF9" s="109"/>
      <c r="AG9" s="109"/>
      <c r="AH9" s="109"/>
      <c r="AI9" s="109"/>
      <c r="AJ9" s="106">
        <f t="shared" si="3"/>
        <v>9</v>
      </c>
      <c r="AK9" s="109"/>
      <c r="AL9" s="109"/>
      <c r="AM9" s="109"/>
      <c r="AN9" s="109"/>
      <c r="AO9" s="106">
        <f t="shared" si="4"/>
        <v>9</v>
      </c>
      <c r="AP9" s="109"/>
      <c r="AQ9" s="109"/>
      <c r="AR9" s="109"/>
      <c r="AS9" s="109"/>
      <c r="AT9" s="106">
        <f t="shared" si="5"/>
        <v>9</v>
      </c>
      <c r="AU9" s="109"/>
      <c r="AV9" s="109"/>
      <c r="AW9" s="109"/>
      <c r="AX9" s="109"/>
      <c r="AY9" s="106">
        <f t="shared" si="6"/>
        <v>9</v>
      </c>
      <c r="AZ9" s="109"/>
      <c r="BA9" s="109"/>
      <c r="BB9" s="109"/>
      <c r="BC9" s="109"/>
      <c r="BD9" s="106">
        <f t="shared" si="7"/>
        <v>9</v>
      </c>
      <c r="BE9" s="109"/>
      <c r="BF9" s="109"/>
      <c r="BG9" s="109"/>
      <c r="BH9" s="109"/>
      <c r="BI9" s="106">
        <f t="shared" si="8"/>
        <v>9</v>
      </c>
      <c r="BJ9" s="109"/>
      <c r="BK9" s="109"/>
      <c r="BL9" s="109"/>
      <c r="BM9" s="109"/>
      <c r="BN9" s="106">
        <f t="shared" si="9"/>
        <v>9</v>
      </c>
      <c r="BO9" s="109"/>
      <c r="BP9" s="109"/>
      <c r="BQ9" s="109"/>
      <c r="BR9" s="109"/>
      <c r="BS9" s="106">
        <f t="shared" si="10"/>
        <v>9</v>
      </c>
    </row>
    <row r="10" spans="1:71" s="110" customFormat="1" x14ac:dyDescent="0.25">
      <c r="A10" s="106"/>
      <c r="B10" s="133" t="s">
        <v>384</v>
      </c>
      <c r="C10" s="111">
        <v>40</v>
      </c>
      <c r="D10" s="112">
        <v>7041</v>
      </c>
      <c r="E10" s="106">
        <v>35</v>
      </c>
      <c r="F10" s="106">
        <f>IF(B10="MAL",E10,IF(E10&gt;=11,E10+variables!$B$1,11))</f>
        <v>36</v>
      </c>
      <c r="G10" s="113">
        <f t="shared" si="11"/>
        <v>0.97222222222222221</v>
      </c>
      <c r="H10" s="114">
        <v>22</v>
      </c>
      <c r="I10" s="114">
        <f t="shared" si="12"/>
        <v>22</v>
      </c>
      <c r="J10" s="115"/>
      <c r="K10" s="116">
        <v>2021</v>
      </c>
      <c r="L10" s="8">
        <v>2021</v>
      </c>
      <c r="M10" s="109"/>
      <c r="N10" s="109"/>
      <c r="O10" s="109"/>
      <c r="P10" s="108">
        <f t="shared" si="13"/>
        <v>22</v>
      </c>
      <c r="Q10" s="109"/>
      <c r="R10" s="109"/>
      <c r="S10" s="109"/>
      <c r="T10" s="109"/>
      <c r="U10" s="106">
        <f t="shared" si="0"/>
        <v>22</v>
      </c>
      <c r="V10" s="109"/>
      <c r="W10" s="109"/>
      <c r="X10" s="109"/>
      <c r="Y10" s="109">
        <v>13</v>
      </c>
      <c r="Z10" s="106">
        <f t="shared" si="1"/>
        <v>35</v>
      </c>
      <c r="AA10" s="109"/>
      <c r="AB10" s="109"/>
      <c r="AC10" s="109"/>
      <c r="AD10" s="109"/>
      <c r="AE10" s="106">
        <f t="shared" si="2"/>
        <v>35</v>
      </c>
      <c r="AF10" s="109"/>
      <c r="AG10" s="109"/>
      <c r="AH10" s="109"/>
      <c r="AI10" s="109"/>
      <c r="AJ10" s="106">
        <f t="shared" si="3"/>
        <v>35</v>
      </c>
      <c r="AK10" s="109"/>
      <c r="AL10" s="109"/>
      <c r="AM10" s="109"/>
      <c r="AN10" s="109"/>
      <c r="AO10" s="106">
        <f t="shared" si="4"/>
        <v>35</v>
      </c>
      <c r="AP10" s="109"/>
      <c r="AQ10" s="109"/>
      <c r="AR10" s="109"/>
      <c r="AS10" s="109"/>
      <c r="AT10" s="106">
        <f t="shared" si="5"/>
        <v>35</v>
      </c>
      <c r="AU10" s="109"/>
      <c r="AV10" s="109"/>
      <c r="AW10" s="109"/>
      <c r="AX10" s="109"/>
      <c r="AY10" s="106">
        <f t="shared" si="6"/>
        <v>35</v>
      </c>
      <c r="AZ10" s="109"/>
      <c r="BA10" s="109"/>
      <c r="BB10" s="109"/>
      <c r="BC10" s="109"/>
      <c r="BD10" s="106">
        <f t="shared" si="7"/>
        <v>35</v>
      </c>
      <c r="BE10" s="109"/>
      <c r="BF10" s="109"/>
      <c r="BG10" s="109"/>
      <c r="BH10" s="109"/>
      <c r="BI10" s="106">
        <f t="shared" si="8"/>
        <v>35</v>
      </c>
      <c r="BJ10" s="109"/>
      <c r="BK10" s="109"/>
      <c r="BL10" s="109"/>
      <c r="BM10" s="109"/>
      <c r="BN10" s="106">
        <f t="shared" si="9"/>
        <v>35</v>
      </c>
      <c r="BO10" s="109"/>
      <c r="BP10" s="109"/>
      <c r="BQ10" s="109"/>
      <c r="BR10" s="109"/>
      <c r="BS10" s="106">
        <f t="shared" si="10"/>
        <v>35</v>
      </c>
    </row>
    <row r="11" spans="1:71" x14ac:dyDescent="0.25">
      <c r="A11" s="1"/>
      <c r="B11" s="1" t="s">
        <v>127</v>
      </c>
      <c r="C11" s="12">
        <v>43</v>
      </c>
      <c r="D11" s="10">
        <v>7734</v>
      </c>
      <c r="E11" s="1">
        <v>44</v>
      </c>
      <c r="F11" s="1">
        <f>IF(B11="MAL",E11,IF(E11&gt;=11,E11+variables!$B$1,11))</f>
        <v>45</v>
      </c>
      <c r="G11" s="5">
        <f t="shared" si="11"/>
        <v>0.66666666666666663</v>
      </c>
      <c r="H11" s="84">
        <v>22</v>
      </c>
      <c r="I11" s="84">
        <f t="shared" si="12"/>
        <v>24</v>
      </c>
      <c r="J11" s="89">
        <v>2</v>
      </c>
      <c r="K11" s="8">
        <v>2021</v>
      </c>
      <c r="L11" s="8">
        <v>2021</v>
      </c>
      <c r="M11" s="9"/>
      <c r="N11" s="9"/>
      <c r="O11" s="9"/>
      <c r="P11" s="79">
        <f t="shared" si="13"/>
        <v>22</v>
      </c>
      <c r="Q11" s="9">
        <v>1</v>
      </c>
      <c r="R11" s="9"/>
      <c r="S11" s="9"/>
      <c r="T11" s="9"/>
      <c r="U11" s="1">
        <f t="shared" si="0"/>
        <v>23</v>
      </c>
      <c r="V11" s="9"/>
      <c r="W11" s="9"/>
      <c r="X11" s="9"/>
      <c r="Y11" s="9"/>
      <c r="Z11" s="1">
        <f t="shared" si="1"/>
        <v>23</v>
      </c>
      <c r="AA11" s="9"/>
      <c r="AB11" s="9"/>
      <c r="AC11" s="9"/>
      <c r="AD11" s="9"/>
      <c r="AE11" s="1">
        <f t="shared" si="2"/>
        <v>23</v>
      </c>
      <c r="AF11" s="9"/>
      <c r="AG11" s="9"/>
      <c r="AH11" s="9"/>
      <c r="AI11" s="9"/>
      <c r="AJ11" s="1">
        <f t="shared" si="3"/>
        <v>23</v>
      </c>
      <c r="AK11" s="9">
        <v>1</v>
      </c>
      <c r="AL11" s="9"/>
      <c r="AM11" s="9"/>
      <c r="AN11" s="9"/>
      <c r="AO11" s="1">
        <f t="shared" si="4"/>
        <v>24</v>
      </c>
      <c r="AP11" s="9"/>
      <c r="AQ11" s="9"/>
      <c r="AR11" s="9"/>
      <c r="AS11" s="9"/>
      <c r="AT11" s="1">
        <f t="shared" si="5"/>
        <v>24</v>
      </c>
      <c r="AU11" s="9"/>
      <c r="AV11" s="9"/>
      <c r="AW11" s="9">
        <v>4</v>
      </c>
      <c r="AX11" s="9">
        <v>2</v>
      </c>
      <c r="AY11" s="1">
        <f t="shared" si="6"/>
        <v>30</v>
      </c>
      <c r="AZ11" s="9"/>
      <c r="BA11" s="9"/>
      <c r="BB11" s="9"/>
      <c r="BC11" s="9"/>
      <c r="BD11" s="1">
        <f t="shared" si="7"/>
        <v>30</v>
      </c>
      <c r="BE11" s="9"/>
      <c r="BF11" s="9"/>
      <c r="BG11" s="9"/>
      <c r="BH11" s="9"/>
      <c r="BI11" s="1">
        <f t="shared" si="8"/>
        <v>30</v>
      </c>
      <c r="BJ11" s="9"/>
      <c r="BK11" s="9"/>
      <c r="BL11" s="9"/>
      <c r="BM11" s="9"/>
      <c r="BN11" s="1">
        <f t="shared" si="9"/>
        <v>30</v>
      </c>
      <c r="BO11" s="9"/>
      <c r="BP11" s="9"/>
      <c r="BQ11" s="9"/>
      <c r="BR11" s="9"/>
      <c r="BS11" s="1">
        <f t="shared" si="10"/>
        <v>30</v>
      </c>
    </row>
    <row r="12" spans="1:71" x14ac:dyDescent="0.25">
      <c r="A12" s="1"/>
      <c r="B12" s="13" t="s">
        <v>24</v>
      </c>
      <c r="C12" s="12">
        <v>44</v>
      </c>
      <c r="D12" s="10">
        <v>888</v>
      </c>
      <c r="E12" s="1">
        <v>27</v>
      </c>
      <c r="F12" s="1">
        <f>IF(B12="MAL",E12,IF(E12&gt;=11,E12+variables!$B$1,11))</f>
        <v>28</v>
      </c>
      <c r="G12" s="5">
        <f t="shared" si="11"/>
        <v>0.6071428571428571</v>
      </c>
      <c r="H12" s="84">
        <v>17</v>
      </c>
      <c r="I12" s="84">
        <f t="shared" si="12"/>
        <v>17</v>
      </c>
      <c r="J12" s="89"/>
      <c r="K12" s="8">
        <v>2021</v>
      </c>
      <c r="L12" s="8">
        <v>2021</v>
      </c>
      <c r="M12" s="9"/>
      <c r="N12" s="9"/>
      <c r="O12" s="9"/>
      <c r="P12" s="79">
        <f t="shared" si="13"/>
        <v>17</v>
      </c>
      <c r="Q12" s="9"/>
      <c r="R12" s="9"/>
      <c r="S12" s="9"/>
      <c r="T12" s="9"/>
      <c r="U12" s="1">
        <f t="shared" si="0"/>
        <v>17</v>
      </c>
      <c r="V12" s="9"/>
      <c r="W12" s="9"/>
      <c r="X12" s="9"/>
      <c r="Y12" s="9"/>
      <c r="Z12" s="1">
        <f t="shared" si="1"/>
        <v>17</v>
      </c>
      <c r="AA12" s="9"/>
      <c r="AB12" s="9"/>
      <c r="AC12" s="9"/>
      <c r="AD12" s="9"/>
      <c r="AE12" s="1">
        <f t="shared" si="2"/>
        <v>17</v>
      </c>
      <c r="AF12" s="9"/>
      <c r="AG12" s="9"/>
      <c r="AH12" s="9"/>
      <c r="AI12" s="9"/>
      <c r="AJ12" s="1">
        <f t="shared" si="3"/>
        <v>17</v>
      </c>
      <c r="AK12" s="9"/>
      <c r="AL12" s="9"/>
      <c r="AM12" s="9"/>
      <c r="AN12" s="9"/>
      <c r="AO12" s="1">
        <f t="shared" si="4"/>
        <v>17</v>
      </c>
      <c r="AP12" s="9"/>
      <c r="AQ12" s="9"/>
      <c r="AR12" s="9"/>
      <c r="AS12" s="9"/>
      <c r="AT12" s="1">
        <f t="shared" si="5"/>
        <v>17</v>
      </c>
      <c r="AU12" s="9"/>
      <c r="AV12" s="9"/>
      <c r="AW12" s="9"/>
      <c r="AX12" s="9"/>
      <c r="AY12" s="1">
        <f t="shared" si="6"/>
        <v>17</v>
      </c>
      <c r="AZ12" s="9"/>
      <c r="BA12" s="9"/>
      <c r="BB12" s="9"/>
      <c r="BC12" s="9"/>
      <c r="BD12" s="1">
        <f t="shared" si="7"/>
        <v>17</v>
      </c>
      <c r="BE12" s="9"/>
      <c r="BF12" s="9"/>
      <c r="BG12" s="9"/>
      <c r="BH12" s="9"/>
      <c r="BI12" s="1">
        <f t="shared" si="8"/>
        <v>17</v>
      </c>
      <c r="BJ12" s="9"/>
      <c r="BK12" s="9"/>
      <c r="BL12" s="9"/>
      <c r="BM12" s="9"/>
      <c r="BN12" s="1">
        <f t="shared" si="9"/>
        <v>17</v>
      </c>
      <c r="BO12" s="9"/>
      <c r="BP12" s="9"/>
      <c r="BQ12" s="9"/>
      <c r="BR12" s="9"/>
      <c r="BS12" s="1">
        <f t="shared" si="10"/>
        <v>17</v>
      </c>
    </row>
    <row r="13" spans="1:71" x14ac:dyDescent="0.25">
      <c r="A13" s="1"/>
      <c r="B13" s="13" t="s">
        <v>220</v>
      </c>
      <c r="C13" s="12">
        <v>61</v>
      </c>
      <c r="D13" s="10">
        <v>9650</v>
      </c>
      <c r="E13" s="1">
        <v>38</v>
      </c>
      <c r="F13" s="1">
        <f>IF(B13="MAL",E13,IF(E13&gt;=11,E13+variables!$B$1,11))</f>
        <v>39</v>
      </c>
      <c r="G13" s="5">
        <f t="shared" si="11"/>
        <v>0.82051282051282048</v>
      </c>
      <c r="H13" s="84">
        <v>32</v>
      </c>
      <c r="I13" s="84">
        <f t="shared" si="12"/>
        <v>32</v>
      </c>
      <c r="J13" s="89"/>
      <c r="K13" s="8">
        <v>2021</v>
      </c>
      <c r="L13" s="8">
        <v>2021</v>
      </c>
      <c r="M13" s="9"/>
      <c r="N13" s="9"/>
      <c r="O13" s="9"/>
      <c r="P13" s="79">
        <f t="shared" si="13"/>
        <v>32</v>
      </c>
      <c r="Q13" s="9"/>
      <c r="R13" s="9"/>
      <c r="S13" s="9"/>
      <c r="T13" s="9"/>
      <c r="U13" s="1">
        <f t="shared" si="0"/>
        <v>32</v>
      </c>
      <c r="V13" s="9"/>
      <c r="W13" s="9"/>
      <c r="X13" s="9"/>
      <c r="Y13" s="9"/>
      <c r="Z13" s="1">
        <f t="shared" si="1"/>
        <v>32</v>
      </c>
      <c r="AA13" s="9"/>
      <c r="AB13" s="9"/>
      <c r="AC13" s="9"/>
      <c r="AD13" s="9"/>
      <c r="AE13" s="1">
        <f t="shared" si="2"/>
        <v>32</v>
      </c>
      <c r="AF13" s="9"/>
      <c r="AG13" s="9"/>
      <c r="AH13" s="9"/>
      <c r="AI13" s="9"/>
      <c r="AJ13" s="1">
        <f t="shared" si="3"/>
        <v>32</v>
      </c>
      <c r="AK13" s="9"/>
      <c r="AL13" s="9"/>
      <c r="AM13" s="9"/>
      <c r="AN13" s="9"/>
      <c r="AO13" s="1">
        <f t="shared" si="4"/>
        <v>32</v>
      </c>
      <c r="AP13" s="9"/>
      <c r="AQ13" s="9"/>
      <c r="AR13" s="9"/>
      <c r="AS13" s="9"/>
      <c r="AT13" s="1">
        <f t="shared" si="5"/>
        <v>32</v>
      </c>
      <c r="AU13" s="9"/>
      <c r="AV13" s="9"/>
      <c r="AW13" s="9"/>
      <c r="AX13" s="9"/>
      <c r="AY13" s="1">
        <f t="shared" si="6"/>
        <v>32</v>
      </c>
      <c r="AZ13" s="9"/>
      <c r="BA13" s="9"/>
      <c r="BB13" s="9"/>
      <c r="BC13" s="9"/>
      <c r="BD13" s="1">
        <f t="shared" si="7"/>
        <v>32</v>
      </c>
      <c r="BE13" s="9"/>
      <c r="BF13" s="9"/>
      <c r="BG13" s="9"/>
      <c r="BH13" s="9"/>
      <c r="BI13" s="1">
        <f t="shared" si="8"/>
        <v>32</v>
      </c>
      <c r="BJ13" s="9"/>
      <c r="BK13" s="9"/>
      <c r="BL13" s="9"/>
      <c r="BM13" s="9"/>
      <c r="BN13" s="1">
        <f t="shared" si="9"/>
        <v>32</v>
      </c>
      <c r="BO13" s="9"/>
      <c r="BP13" s="9"/>
      <c r="BQ13" s="9"/>
      <c r="BR13" s="9"/>
      <c r="BS13" s="1">
        <f t="shared" si="10"/>
        <v>32</v>
      </c>
    </row>
    <row r="14" spans="1:71" s="110" customFormat="1" x14ac:dyDescent="0.25">
      <c r="A14" s="106"/>
      <c r="B14" s="132" t="s">
        <v>153</v>
      </c>
      <c r="C14" s="111">
        <v>68</v>
      </c>
      <c r="D14" s="112">
        <v>5059</v>
      </c>
      <c r="E14" s="106">
        <v>76</v>
      </c>
      <c r="F14" s="106">
        <f>IF(B14="MAL",E14,IF(E14&gt;=11,E14+variables!$B$1,11))</f>
        <v>77</v>
      </c>
      <c r="G14" s="113">
        <f t="shared" si="11"/>
        <v>0.75324675324675328</v>
      </c>
      <c r="H14" s="114">
        <v>55</v>
      </c>
      <c r="I14" s="114">
        <f t="shared" si="12"/>
        <v>55</v>
      </c>
      <c r="J14" s="115"/>
      <c r="K14" s="116">
        <v>2021</v>
      </c>
      <c r="L14" s="8">
        <v>2021</v>
      </c>
      <c r="M14" s="109"/>
      <c r="N14" s="109"/>
      <c r="O14" s="109"/>
      <c r="P14" s="108">
        <f t="shared" si="13"/>
        <v>55</v>
      </c>
      <c r="Q14" s="109"/>
      <c r="R14" s="109">
        <v>2</v>
      </c>
      <c r="S14" s="109"/>
      <c r="T14" s="109">
        <v>1</v>
      </c>
      <c r="U14" s="106">
        <f t="shared" si="0"/>
        <v>58</v>
      </c>
      <c r="V14" s="109"/>
      <c r="W14" s="109"/>
      <c r="X14" s="109"/>
      <c r="Y14" s="109"/>
      <c r="Z14" s="106">
        <f t="shared" si="1"/>
        <v>58</v>
      </c>
      <c r="AA14" s="109"/>
      <c r="AB14" s="109"/>
      <c r="AC14" s="109"/>
      <c r="AD14" s="109"/>
      <c r="AE14" s="106">
        <f t="shared" si="2"/>
        <v>58</v>
      </c>
      <c r="AF14" s="109"/>
      <c r="AG14" s="109"/>
      <c r="AH14" s="109"/>
      <c r="AI14" s="109"/>
      <c r="AJ14" s="106">
        <f t="shared" si="3"/>
        <v>58</v>
      </c>
      <c r="AK14" s="109"/>
      <c r="AL14" s="109"/>
      <c r="AM14" s="109"/>
      <c r="AN14" s="109"/>
      <c r="AO14" s="106">
        <f t="shared" si="4"/>
        <v>58</v>
      </c>
      <c r="AP14" s="109"/>
      <c r="AQ14" s="109"/>
      <c r="AR14" s="109"/>
      <c r="AS14" s="109"/>
      <c r="AT14" s="106">
        <f t="shared" si="5"/>
        <v>58</v>
      </c>
      <c r="AU14" s="109"/>
      <c r="AV14" s="109"/>
      <c r="AW14" s="109"/>
      <c r="AX14" s="109"/>
      <c r="AY14" s="106">
        <f t="shared" si="6"/>
        <v>58</v>
      </c>
      <c r="AZ14" s="109"/>
      <c r="BA14" s="109"/>
      <c r="BB14" s="109"/>
      <c r="BC14" s="109"/>
      <c r="BD14" s="106">
        <f t="shared" si="7"/>
        <v>58</v>
      </c>
      <c r="BE14" s="109"/>
      <c r="BF14" s="109"/>
      <c r="BG14" s="109"/>
      <c r="BH14" s="109"/>
      <c r="BI14" s="106">
        <f t="shared" si="8"/>
        <v>58</v>
      </c>
      <c r="BJ14" s="109"/>
      <c r="BK14" s="109"/>
      <c r="BL14" s="109"/>
      <c r="BM14" s="109"/>
      <c r="BN14" s="106">
        <f t="shared" si="9"/>
        <v>58</v>
      </c>
      <c r="BO14" s="109"/>
      <c r="BP14" s="109"/>
      <c r="BQ14" s="109"/>
      <c r="BR14" s="109"/>
      <c r="BS14" s="106">
        <f t="shared" si="10"/>
        <v>58</v>
      </c>
    </row>
    <row r="15" spans="1:71" x14ac:dyDescent="0.25">
      <c r="A15" s="1"/>
      <c r="B15" s="159" t="s">
        <v>74</v>
      </c>
      <c r="C15" s="12">
        <v>69</v>
      </c>
      <c r="D15" s="10">
        <v>4647</v>
      </c>
      <c r="E15" s="1">
        <v>97</v>
      </c>
      <c r="F15" s="1">
        <f>IF(B15="MAL",E15,IF(E15&gt;=11,E15+variables!$B$1,11))</f>
        <v>98</v>
      </c>
      <c r="G15" s="5">
        <f t="shared" si="11"/>
        <v>0.98979591836734693</v>
      </c>
      <c r="H15" s="84">
        <v>54</v>
      </c>
      <c r="I15" s="84">
        <f t="shared" si="12"/>
        <v>55</v>
      </c>
      <c r="J15" s="89">
        <v>1</v>
      </c>
      <c r="K15" s="8">
        <v>2021</v>
      </c>
      <c r="L15" s="8">
        <v>2021</v>
      </c>
      <c r="M15" s="9"/>
      <c r="N15" s="9"/>
      <c r="O15" s="9"/>
      <c r="P15" s="79">
        <f t="shared" si="13"/>
        <v>54</v>
      </c>
      <c r="Q15" s="9"/>
      <c r="R15" s="9"/>
      <c r="S15" s="9"/>
      <c r="T15" s="9"/>
      <c r="U15" s="1">
        <f t="shared" si="0"/>
        <v>54</v>
      </c>
      <c r="V15" s="9"/>
      <c r="W15" s="9"/>
      <c r="X15" s="9"/>
      <c r="Y15" s="9"/>
      <c r="Z15" s="1">
        <f t="shared" si="1"/>
        <v>54</v>
      </c>
      <c r="AA15" s="9"/>
      <c r="AB15" s="9"/>
      <c r="AC15" s="9">
        <v>43</v>
      </c>
      <c r="AD15" s="9"/>
      <c r="AE15" s="1">
        <f t="shared" si="2"/>
        <v>97</v>
      </c>
      <c r="AF15" s="9"/>
      <c r="AG15" s="9"/>
      <c r="AH15" s="9"/>
      <c r="AI15" s="9"/>
      <c r="AJ15" s="1">
        <f t="shared" si="3"/>
        <v>97</v>
      </c>
      <c r="AK15" s="9"/>
      <c r="AL15" s="9"/>
      <c r="AM15" s="9"/>
      <c r="AN15" s="9"/>
      <c r="AO15" s="1">
        <f t="shared" si="4"/>
        <v>97</v>
      </c>
      <c r="AP15" s="9"/>
      <c r="AQ15" s="9"/>
      <c r="AR15" s="9"/>
      <c r="AS15" s="9"/>
      <c r="AT15" s="1">
        <f t="shared" si="5"/>
        <v>97</v>
      </c>
      <c r="AU15" s="9"/>
      <c r="AV15" s="9"/>
      <c r="AW15" s="9"/>
      <c r="AX15" s="9"/>
      <c r="AY15" s="1">
        <f t="shared" si="6"/>
        <v>97</v>
      </c>
      <c r="AZ15" s="9"/>
      <c r="BA15" s="9"/>
      <c r="BB15" s="9"/>
      <c r="BC15" s="9"/>
      <c r="BD15" s="1">
        <f t="shared" si="7"/>
        <v>97</v>
      </c>
      <c r="BE15" s="9"/>
      <c r="BF15" s="9"/>
      <c r="BG15" s="9"/>
      <c r="BH15" s="9"/>
      <c r="BI15" s="1">
        <f t="shared" si="8"/>
        <v>97</v>
      </c>
      <c r="BJ15" s="9"/>
      <c r="BK15" s="9"/>
      <c r="BL15" s="9"/>
      <c r="BM15" s="9"/>
      <c r="BN15" s="1">
        <f t="shared" si="9"/>
        <v>97</v>
      </c>
      <c r="BO15" s="9"/>
      <c r="BP15" s="9"/>
      <c r="BQ15" s="9"/>
      <c r="BR15" s="9"/>
      <c r="BS15" s="1">
        <f t="shared" si="10"/>
        <v>97</v>
      </c>
    </row>
    <row r="16" spans="1:71" s="110" customFormat="1" x14ac:dyDescent="0.25">
      <c r="A16" s="119"/>
      <c r="B16" s="134" t="s">
        <v>284</v>
      </c>
      <c r="C16" s="120">
        <v>89</v>
      </c>
      <c r="D16" s="121">
        <v>3173</v>
      </c>
      <c r="E16" s="119">
        <v>31</v>
      </c>
      <c r="F16" s="119">
        <f>IF(B16="MAL",E16,IF(E16&gt;=11,E16+variables!$B$1,11))</f>
        <v>32</v>
      </c>
      <c r="G16" s="113">
        <f t="shared" si="11"/>
        <v>0.53125</v>
      </c>
      <c r="H16" s="123">
        <v>17</v>
      </c>
      <c r="I16" s="114">
        <f t="shared" si="12"/>
        <v>17</v>
      </c>
      <c r="J16" s="124"/>
      <c r="K16" s="116">
        <v>2021</v>
      </c>
      <c r="L16" s="8">
        <v>2021</v>
      </c>
      <c r="M16" s="126"/>
      <c r="N16" s="126"/>
      <c r="O16" s="126"/>
      <c r="P16" s="108">
        <f t="shared" si="13"/>
        <v>17</v>
      </c>
      <c r="Q16" s="126"/>
      <c r="R16" s="126"/>
      <c r="S16" s="126"/>
      <c r="T16" s="126"/>
      <c r="U16" s="119">
        <f t="shared" si="0"/>
        <v>17</v>
      </c>
      <c r="V16" s="126"/>
      <c r="W16" s="126"/>
      <c r="X16" s="126"/>
      <c r="Y16" s="126"/>
      <c r="Z16" s="119">
        <f t="shared" si="1"/>
        <v>17</v>
      </c>
      <c r="AA16" s="126"/>
      <c r="AB16" s="126"/>
      <c r="AC16" s="126"/>
      <c r="AD16" s="126"/>
      <c r="AE16" s="119">
        <f t="shared" si="2"/>
        <v>17</v>
      </c>
      <c r="AF16" s="126"/>
      <c r="AG16" s="126"/>
      <c r="AH16" s="126"/>
      <c r="AI16" s="126"/>
      <c r="AJ16" s="119">
        <f t="shared" si="3"/>
        <v>17</v>
      </c>
      <c r="AK16" s="126"/>
      <c r="AL16" s="126"/>
      <c r="AM16" s="126"/>
      <c r="AN16" s="126"/>
      <c r="AO16" s="119">
        <f t="shared" si="4"/>
        <v>17</v>
      </c>
      <c r="AP16" s="126"/>
      <c r="AQ16" s="126"/>
      <c r="AR16" s="126"/>
      <c r="AS16" s="126"/>
      <c r="AT16" s="119">
        <f t="shared" si="5"/>
        <v>17</v>
      </c>
      <c r="AU16" s="126"/>
      <c r="AV16" s="126"/>
      <c r="AW16" s="126"/>
      <c r="AX16" s="126"/>
      <c r="AY16" s="119">
        <f t="shared" si="6"/>
        <v>17</v>
      </c>
      <c r="AZ16" s="126"/>
      <c r="BA16" s="126"/>
      <c r="BB16" s="126"/>
      <c r="BC16" s="126"/>
      <c r="BD16" s="119">
        <f t="shared" si="7"/>
        <v>17</v>
      </c>
      <c r="BE16" s="126"/>
      <c r="BF16" s="126"/>
      <c r="BG16" s="126"/>
      <c r="BH16" s="126"/>
      <c r="BI16" s="119">
        <f t="shared" si="8"/>
        <v>17</v>
      </c>
      <c r="BJ16" s="126"/>
      <c r="BK16" s="126"/>
      <c r="BL16" s="126"/>
      <c r="BM16" s="126"/>
      <c r="BN16" s="119">
        <f t="shared" si="9"/>
        <v>17</v>
      </c>
      <c r="BO16" s="126"/>
      <c r="BP16" s="126"/>
      <c r="BQ16" s="126"/>
      <c r="BR16" s="126"/>
      <c r="BS16" s="119">
        <f t="shared" si="10"/>
        <v>17</v>
      </c>
    </row>
    <row r="17" spans="1:71" s="110" customFormat="1" x14ac:dyDescent="0.25">
      <c r="A17" s="106"/>
      <c r="B17" s="106"/>
      <c r="C17" s="106"/>
      <c r="D17" s="106"/>
      <c r="E17" s="106"/>
      <c r="F17" s="106"/>
      <c r="G17" s="106"/>
      <c r="H17" s="108"/>
      <c r="I17" s="108"/>
      <c r="J17" s="108"/>
      <c r="K17" s="106"/>
      <c r="L17" s="106"/>
      <c r="M17" s="106">
        <f>SUM(M4:M16)</f>
        <v>0</v>
      </c>
      <c r="N17" s="106">
        <f>SUM(N4:N16)</f>
        <v>0</v>
      </c>
      <c r="O17" s="106">
        <f>SUM(O4:O16)</f>
        <v>0</v>
      </c>
      <c r="P17" s="108">
        <f>SUM(P3:P16)</f>
        <v>331</v>
      </c>
      <c r="Q17" s="106">
        <f>SUM(Q3:Q16)</f>
        <v>2</v>
      </c>
      <c r="R17" s="106">
        <f>SUM(R4:R16)</f>
        <v>2</v>
      </c>
      <c r="S17" s="106">
        <f>SUM(S4:S16)</f>
        <v>0</v>
      </c>
      <c r="T17" s="106">
        <f>SUM(T4:T16)</f>
        <v>1</v>
      </c>
      <c r="U17" s="106">
        <f>SUM(U3:U16)</f>
        <v>336</v>
      </c>
      <c r="V17" s="106">
        <f>SUM(V4:V16)</f>
        <v>0</v>
      </c>
      <c r="W17" s="106">
        <f>SUM(W4:W16)</f>
        <v>0</v>
      </c>
      <c r="X17" s="106">
        <f>SUM(X4:X16)</f>
        <v>0</v>
      </c>
      <c r="Y17" s="106">
        <f>SUM(Y4:Y16)</f>
        <v>13</v>
      </c>
      <c r="Z17" s="106">
        <f>SUM(Z3:Z16)</f>
        <v>349</v>
      </c>
      <c r="AA17" s="106">
        <f>SUM(AA4:AA16)</f>
        <v>2</v>
      </c>
      <c r="AB17" s="106">
        <f>SUM(AB4:AB16)</f>
        <v>0</v>
      </c>
      <c r="AC17" s="106">
        <f>SUM(AC4:AC16)</f>
        <v>78</v>
      </c>
      <c r="AD17" s="106">
        <f>SUM(AD4:AD16)</f>
        <v>0</v>
      </c>
      <c r="AE17" s="106">
        <f>SUM(AE3:AE16)</f>
        <v>429</v>
      </c>
      <c r="AF17" s="106">
        <f>SUM(AF4:AF16)</f>
        <v>0</v>
      </c>
      <c r="AG17" s="106">
        <f>SUM(AG4:AG16)</f>
        <v>0</v>
      </c>
      <c r="AH17" s="106">
        <f>SUM(AH4:AH16)</f>
        <v>0</v>
      </c>
      <c r="AI17" s="106">
        <f>SUM(AI4:AI16)</f>
        <v>0</v>
      </c>
      <c r="AJ17" s="106">
        <f>SUM(AJ3:AJ16)</f>
        <v>429</v>
      </c>
      <c r="AK17" s="106">
        <f>SUM(AK4:AK16)</f>
        <v>1</v>
      </c>
      <c r="AL17" s="106">
        <f>SUM(AL4:AL16)</f>
        <v>0</v>
      </c>
      <c r="AM17" s="106">
        <f>SUM(AM4:AM16)</f>
        <v>0</v>
      </c>
      <c r="AN17" s="106">
        <f>SUM(AN4:AN16)</f>
        <v>0</v>
      </c>
      <c r="AO17" s="106">
        <f>SUM(AO3:AO16)</f>
        <v>430</v>
      </c>
      <c r="AP17" s="106">
        <f>SUM(AP4:AP16)</f>
        <v>0</v>
      </c>
      <c r="AQ17" s="106">
        <f>SUM(AQ4:AQ16)</f>
        <v>0</v>
      </c>
      <c r="AR17" s="106">
        <f>SUM(AR4:AR16)</f>
        <v>0</v>
      </c>
      <c r="AS17" s="106">
        <f>SUM(AS4:AS16)</f>
        <v>0</v>
      </c>
      <c r="AT17" s="106">
        <f>SUM(AT3:AT16)</f>
        <v>430</v>
      </c>
      <c r="AU17" s="106">
        <f>SUM(AU4:AU16)</f>
        <v>0</v>
      </c>
      <c r="AV17" s="106">
        <f>SUM(AV4:AV16)</f>
        <v>0</v>
      </c>
      <c r="AW17" s="106">
        <f>SUM(AW4:AW16)</f>
        <v>4</v>
      </c>
      <c r="AX17" s="106">
        <f>SUM(AX4:AX16)</f>
        <v>2</v>
      </c>
      <c r="AY17" s="106">
        <f>SUM(AY3:AY16)</f>
        <v>436</v>
      </c>
      <c r="AZ17" s="106">
        <f>SUM(AZ4:AZ16)</f>
        <v>0</v>
      </c>
      <c r="BA17" s="106">
        <f>SUM(BA4:BA16)</f>
        <v>0</v>
      </c>
      <c r="BB17" s="106">
        <f>SUM(BB4:BB16)</f>
        <v>0</v>
      </c>
      <c r="BC17" s="106">
        <f>SUM(BC4:BC16)</f>
        <v>0</v>
      </c>
      <c r="BD17" s="106">
        <f>SUM(BD3:BD16)</f>
        <v>436</v>
      </c>
      <c r="BE17" s="106">
        <f>SUM(BE4:BE16)</f>
        <v>0</v>
      </c>
      <c r="BF17" s="106">
        <f>SUM(BF4:BF16)</f>
        <v>0</v>
      </c>
      <c r="BG17" s="106">
        <f>SUM(BG4:BG16)</f>
        <v>0</v>
      </c>
      <c r="BH17" s="106">
        <f>SUM(BH4:BH16)</f>
        <v>0</v>
      </c>
      <c r="BI17" s="106">
        <f>SUM(BI3:BI16)</f>
        <v>436</v>
      </c>
      <c r="BJ17" s="106">
        <f>SUM(BJ4:BJ16)</f>
        <v>0</v>
      </c>
      <c r="BK17" s="106">
        <f>SUM(BK4:BK16)</f>
        <v>0</v>
      </c>
      <c r="BL17" s="106">
        <f>SUM(BL4:BL16)</f>
        <v>0</v>
      </c>
      <c r="BM17" s="106">
        <f>SUM(BM4:BM16)</f>
        <v>0</v>
      </c>
      <c r="BN17" s="106">
        <f>SUM(BN3:BN16)</f>
        <v>436</v>
      </c>
      <c r="BO17" s="106">
        <f>SUM(BO4:BO16)</f>
        <v>0</v>
      </c>
      <c r="BP17" s="106">
        <f>SUM(BP4:BP16)</f>
        <v>0</v>
      </c>
      <c r="BQ17" s="106">
        <f>SUM(BQ4:BQ16)</f>
        <v>0</v>
      </c>
      <c r="BR17" s="106">
        <f>SUM(BR4:BR16)</f>
        <v>0</v>
      </c>
      <c r="BS17" s="106">
        <f>SUM(BS3:BS16)</f>
        <v>436</v>
      </c>
    </row>
    <row r="18" spans="1:71" s="110" customFormat="1" x14ac:dyDescent="0.25">
      <c r="A18" s="106"/>
      <c r="B18" s="106" t="s">
        <v>244</v>
      </c>
      <c r="C18" s="106">
        <f>COUNT(C4:C16)</f>
        <v>13</v>
      </c>
      <c r="D18" s="106"/>
      <c r="E18" s="106">
        <f>SUM(E3:E16)</f>
        <v>553</v>
      </c>
      <c r="F18" s="106">
        <f>SUM(F3:F16)</f>
        <v>566</v>
      </c>
      <c r="G18" s="107">
        <f>$BS17/F18</f>
        <v>0.77031802120141346</v>
      </c>
      <c r="H18" s="108">
        <f>SUM(H3:H16)</f>
        <v>331</v>
      </c>
      <c r="I18" s="108">
        <f>SUM(I3:I16)</f>
        <v>339</v>
      </c>
      <c r="J18" s="108">
        <f>SUM(J3:J16)</f>
        <v>8</v>
      </c>
      <c r="K18" s="106"/>
      <c r="L18" s="106"/>
      <c r="M18" s="106"/>
      <c r="N18" s="106"/>
      <c r="O18" s="106"/>
      <c r="P18" s="107">
        <f>P17/F18</f>
        <v>0.5848056537102474</v>
      </c>
      <c r="Q18" s="106"/>
      <c r="R18" s="106">
        <f>M17+R17</f>
        <v>2</v>
      </c>
      <c r="S18" s="106">
        <f>N17+S17</f>
        <v>0</v>
      </c>
      <c r="T18" s="106">
        <f>O17+T17</f>
        <v>1</v>
      </c>
      <c r="U18" s="107">
        <f>U17/F18</f>
        <v>0.59363957597173145</v>
      </c>
      <c r="V18" s="106"/>
      <c r="W18" s="106">
        <f>R18+W17</f>
        <v>2</v>
      </c>
      <c r="X18" s="106">
        <f>S18+X17</f>
        <v>0</v>
      </c>
      <c r="Y18" s="106">
        <f>T18+Y17</f>
        <v>14</v>
      </c>
      <c r="Z18" s="107">
        <f>Z17/F18</f>
        <v>0.61660777385159016</v>
      </c>
      <c r="AA18" s="106"/>
      <c r="AB18" s="106">
        <f>W18+AB17</f>
        <v>2</v>
      </c>
      <c r="AC18" s="106">
        <f>X18+AC17</f>
        <v>78</v>
      </c>
      <c r="AD18" s="106">
        <f>Y18+AD17</f>
        <v>14</v>
      </c>
      <c r="AE18" s="107">
        <f>AE17/F18</f>
        <v>0.75795053003533563</v>
      </c>
      <c r="AF18" s="106"/>
      <c r="AG18" s="106">
        <f>AB18+AG17</f>
        <v>2</v>
      </c>
      <c r="AH18" s="106">
        <f>AC18+AH17</f>
        <v>78</v>
      </c>
      <c r="AI18" s="106">
        <f>AD18+AI17</f>
        <v>14</v>
      </c>
      <c r="AJ18" s="107">
        <f>AJ17/F18</f>
        <v>0.75795053003533563</v>
      </c>
      <c r="AK18" s="106"/>
      <c r="AL18" s="106">
        <f>AG18+AL17</f>
        <v>2</v>
      </c>
      <c r="AM18" s="106">
        <f>AH18+AM17</f>
        <v>78</v>
      </c>
      <c r="AN18" s="106">
        <f>AI18+AN17</f>
        <v>14</v>
      </c>
      <c r="AO18" s="107">
        <f>AO17/F18</f>
        <v>0.75971731448763247</v>
      </c>
      <c r="AP18" s="106"/>
      <c r="AQ18" s="106">
        <f>AL18+AQ17</f>
        <v>2</v>
      </c>
      <c r="AR18" s="106">
        <f>AM18+AR17</f>
        <v>78</v>
      </c>
      <c r="AS18" s="106">
        <f>AN18+AS17</f>
        <v>14</v>
      </c>
      <c r="AT18" s="107">
        <f>AT17/F18</f>
        <v>0.75971731448763247</v>
      </c>
      <c r="AU18" s="106"/>
      <c r="AV18" s="106">
        <f>AQ18+AV17</f>
        <v>2</v>
      </c>
      <c r="AW18" s="106">
        <f>AR18+AW17</f>
        <v>82</v>
      </c>
      <c r="AX18" s="106">
        <f>AS18+AX17</f>
        <v>16</v>
      </c>
      <c r="AY18" s="107">
        <f>AY17/F18</f>
        <v>0.77031802120141346</v>
      </c>
      <c r="AZ18" s="106"/>
      <c r="BA18" s="106">
        <f>AV18+BA17</f>
        <v>2</v>
      </c>
      <c r="BB18" s="106">
        <f>AW18+BB17</f>
        <v>82</v>
      </c>
      <c r="BC18" s="106">
        <f>AX18+BC17</f>
        <v>16</v>
      </c>
      <c r="BD18" s="107">
        <f>BD17/F18</f>
        <v>0.77031802120141346</v>
      </c>
      <c r="BE18" s="106"/>
      <c r="BF18" s="106">
        <f>BA18+BF17</f>
        <v>2</v>
      </c>
      <c r="BG18" s="106">
        <f>BB18+BG17</f>
        <v>82</v>
      </c>
      <c r="BH18" s="106">
        <f>BC18+BH17</f>
        <v>16</v>
      </c>
      <c r="BI18" s="107">
        <f>BI17/F18</f>
        <v>0.77031802120141346</v>
      </c>
      <c r="BJ18" s="106"/>
      <c r="BK18" s="106">
        <f>BF18+BK17</f>
        <v>2</v>
      </c>
      <c r="BL18" s="106">
        <f>BG18+BL17</f>
        <v>82</v>
      </c>
      <c r="BM18" s="106">
        <f>BH18+BM17</f>
        <v>16</v>
      </c>
      <c r="BN18" s="107">
        <f>BN17/F18</f>
        <v>0.77031802120141346</v>
      </c>
      <c r="BO18" s="106"/>
      <c r="BP18" s="106">
        <f>BK18+BP17</f>
        <v>2</v>
      </c>
      <c r="BQ18" s="106">
        <f>BL18+BQ17</f>
        <v>82</v>
      </c>
      <c r="BR18" s="106">
        <f>BM18+BR17</f>
        <v>16</v>
      </c>
      <c r="BS18" s="107">
        <f>BS17/F18</f>
        <v>0.77031802120141346</v>
      </c>
    </row>
    <row r="19" spans="1:71" s="110" customFormat="1" x14ac:dyDescent="0.25">
      <c r="H19" s="135"/>
      <c r="I19" s="135"/>
      <c r="J19" s="135"/>
    </row>
    <row r="20" spans="1:71" s="110" customFormat="1" x14ac:dyDescent="0.25">
      <c r="A20" s="136" t="s">
        <v>33</v>
      </c>
      <c r="B20" s="106"/>
      <c r="C20" s="106"/>
      <c r="D20" s="106"/>
      <c r="E20" s="106"/>
      <c r="F20" s="106"/>
      <c r="G20" s="107"/>
      <c r="H20" s="108"/>
      <c r="I20" s="108">
        <f>+H20+J20</f>
        <v>0</v>
      </c>
      <c r="J20" s="115"/>
      <c r="K20" s="109">
        <v>2021</v>
      </c>
      <c r="L20" s="109">
        <v>2021</v>
      </c>
      <c r="M20" s="109"/>
      <c r="N20" s="109"/>
      <c r="O20" s="109"/>
      <c r="P20" s="108">
        <f>+H20</f>
        <v>0</v>
      </c>
      <c r="Q20" s="109"/>
      <c r="R20" s="109"/>
      <c r="S20" s="109"/>
      <c r="T20" s="109"/>
      <c r="U20" s="106">
        <f t="shared" ref="U20:U26" si="14">SUM(P20:T20)</f>
        <v>0</v>
      </c>
      <c r="V20" s="109"/>
      <c r="W20" s="109"/>
      <c r="X20" s="109"/>
      <c r="Y20" s="109"/>
      <c r="Z20" s="106">
        <f t="shared" ref="Z20:Z26" si="15">SUM(U20:Y20)</f>
        <v>0</v>
      </c>
      <c r="AA20" s="109"/>
      <c r="AB20" s="109"/>
      <c r="AC20" s="109"/>
      <c r="AD20" s="109"/>
      <c r="AE20" s="106">
        <f t="shared" ref="AE20:AE26" si="16">SUM(Z20:AD20)</f>
        <v>0</v>
      </c>
      <c r="AF20" s="109"/>
      <c r="AG20" s="109"/>
      <c r="AH20" s="109"/>
      <c r="AI20" s="109"/>
      <c r="AJ20" s="106">
        <f t="shared" ref="AJ20:AJ26" si="17">SUM(AE20:AI20)</f>
        <v>0</v>
      </c>
      <c r="AK20" s="109"/>
      <c r="AL20" s="109"/>
      <c r="AM20" s="109"/>
      <c r="AN20" s="109"/>
      <c r="AO20" s="106">
        <f t="shared" ref="AO20:AO26" si="18">SUM(AJ20:AN20)</f>
        <v>0</v>
      </c>
      <c r="AP20" s="109"/>
      <c r="AQ20" s="109"/>
      <c r="AR20" s="109"/>
      <c r="AS20" s="109"/>
      <c r="AT20" s="106">
        <f t="shared" ref="AT20:AT26" si="19">SUM(AO20:AS20)</f>
        <v>0</v>
      </c>
      <c r="AU20" s="109"/>
      <c r="AV20" s="109"/>
      <c r="AW20" s="109"/>
      <c r="AX20" s="109"/>
      <c r="AY20" s="106">
        <f t="shared" ref="AY20:AY26" si="20">SUM(AT20:AX20)</f>
        <v>0</v>
      </c>
      <c r="AZ20" s="109"/>
      <c r="BA20" s="109"/>
      <c r="BB20" s="109"/>
      <c r="BC20" s="109"/>
      <c r="BD20" s="106">
        <f t="shared" ref="BD20:BD26" si="21">SUM(AY20:BC20)</f>
        <v>0</v>
      </c>
      <c r="BE20" s="109"/>
      <c r="BF20" s="109"/>
      <c r="BG20" s="109"/>
      <c r="BH20" s="109"/>
      <c r="BI20" s="106">
        <f t="shared" ref="BI20:BI26" si="22">SUM(BD20:BH20)</f>
        <v>0</v>
      </c>
      <c r="BJ20" s="109"/>
      <c r="BK20" s="109"/>
      <c r="BL20" s="109"/>
      <c r="BM20" s="109"/>
      <c r="BN20" s="106">
        <f t="shared" ref="BN20:BN26" si="23">SUM(BI20:BM20)</f>
        <v>0</v>
      </c>
      <c r="BO20" s="109"/>
      <c r="BP20" s="109"/>
      <c r="BQ20" s="109"/>
      <c r="BR20" s="109"/>
      <c r="BS20" s="106">
        <f t="shared" ref="BS20:BS26" si="24">SUM(BN20:BR20)</f>
        <v>0</v>
      </c>
    </row>
    <row r="21" spans="1:71" s="110" customFormat="1" x14ac:dyDescent="0.25">
      <c r="A21" s="106"/>
      <c r="B21" s="106" t="s">
        <v>183</v>
      </c>
      <c r="C21" s="111">
        <v>1</v>
      </c>
      <c r="D21" s="112" t="s">
        <v>234</v>
      </c>
      <c r="E21" s="106">
        <v>42</v>
      </c>
      <c r="F21" s="106">
        <f>IF(B21="MAL",E21,IF(E21&gt;=11,E21+variables!$B$1,11))</f>
        <v>43</v>
      </c>
      <c r="G21" s="107">
        <f t="shared" ref="G21:G26" si="25">$BS21/F21</f>
        <v>0.37209302325581395</v>
      </c>
      <c r="H21" s="108">
        <v>15</v>
      </c>
      <c r="I21" s="114">
        <f t="shared" ref="I21:I26" si="26">+H21+J21</f>
        <v>16</v>
      </c>
      <c r="J21" s="115">
        <v>1</v>
      </c>
      <c r="K21" s="109">
        <v>2021</v>
      </c>
      <c r="L21" s="109">
        <v>2021</v>
      </c>
      <c r="M21" s="109"/>
      <c r="N21" s="109"/>
      <c r="O21" s="109"/>
      <c r="P21" s="108">
        <f t="shared" ref="P21:P26" si="27">H21+SUM(M21:O21)</f>
        <v>15</v>
      </c>
      <c r="Q21" s="109"/>
      <c r="R21" s="109"/>
      <c r="S21" s="109"/>
      <c r="T21" s="109"/>
      <c r="U21" s="106">
        <f t="shared" si="14"/>
        <v>15</v>
      </c>
      <c r="V21" s="109"/>
      <c r="W21" s="109"/>
      <c r="X21" s="109"/>
      <c r="Y21" s="109"/>
      <c r="Z21" s="106">
        <f t="shared" si="15"/>
        <v>15</v>
      </c>
      <c r="AA21" s="109"/>
      <c r="AB21" s="109"/>
      <c r="AC21" s="109"/>
      <c r="AD21" s="109"/>
      <c r="AE21" s="106">
        <f t="shared" si="16"/>
        <v>15</v>
      </c>
      <c r="AF21" s="109"/>
      <c r="AG21" s="109"/>
      <c r="AH21" s="109"/>
      <c r="AI21" s="109"/>
      <c r="AJ21" s="106">
        <f t="shared" si="17"/>
        <v>15</v>
      </c>
      <c r="AK21" s="109"/>
      <c r="AL21" s="109"/>
      <c r="AM21" s="109"/>
      <c r="AN21" s="109"/>
      <c r="AO21" s="106">
        <f t="shared" si="18"/>
        <v>15</v>
      </c>
      <c r="AP21" s="109"/>
      <c r="AQ21" s="109"/>
      <c r="AR21" s="109"/>
      <c r="AS21" s="109"/>
      <c r="AT21" s="106">
        <f t="shared" si="19"/>
        <v>15</v>
      </c>
      <c r="AU21" s="109">
        <v>1</v>
      </c>
      <c r="AV21" s="109"/>
      <c r="AW21" s="109"/>
      <c r="AX21" s="109"/>
      <c r="AY21" s="106">
        <f t="shared" si="20"/>
        <v>16</v>
      </c>
      <c r="AZ21" s="109"/>
      <c r="BA21" s="109"/>
      <c r="BB21" s="109"/>
      <c r="BC21" s="109"/>
      <c r="BD21" s="106">
        <f t="shared" si="21"/>
        <v>16</v>
      </c>
      <c r="BE21" s="109"/>
      <c r="BF21" s="109"/>
      <c r="BG21" s="109"/>
      <c r="BH21" s="109"/>
      <c r="BI21" s="106">
        <f t="shared" si="22"/>
        <v>16</v>
      </c>
      <c r="BJ21" s="109"/>
      <c r="BK21" s="109"/>
      <c r="BL21" s="109"/>
      <c r="BM21" s="109"/>
      <c r="BN21" s="106">
        <f t="shared" si="23"/>
        <v>16</v>
      </c>
      <c r="BO21" s="109"/>
      <c r="BP21" s="109"/>
      <c r="BQ21" s="109"/>
      <c r="BR21" s="109"/>
      <c r="BS21" s="106">
        <f t="shared" si="24"/>
        <v>16</v>
      </c>
    </row>
    <row r="22" spans="1:71" s="110" customFormat="1" x14ac:dyDescent="0.25">
      <c r="A22" s="106"/>
      <c r="B22" s="106" t="s">
        <v>201</v>
      </c>
      <c r="C22" s="111">
        <v>2</v>
      </c>
      <c r="D22" s="112">
        <v>3917</v>
      </c>
      <c r="E22" s="106">
        <v>51</v>
      </c>
      <c r="F22" s="106">
        <f>IF(B22="MAL",E22,IF(E22&gt;=11,E22+variables!$B$1,11))</f>
        <v>52</v>
      </c>
      <c r="G22" s="107">
        <f t="shared" si="25"/>
        <v>0.59615384615384615</v>
      </c>
      <c r="H22" s="108">
        <v>26</v>
      </c>
      <c r="I22" s="114">
        <f t="shared" si="26"/>
        <v>26</v>
      </c>
      <c r="J22" s="115"/>
      <c r="K22" s="109">
        <v>2021</v>
      </c>
      <c r="L22" s="109">
        <v>2021</v>
      </c>
      <c r="M22" s="109"/>
      <c r="N22" s="109"/>
      <c r="O22" s="109"/>
      <c r="P22" s="108">
        <f t="shared" si="27"/>
        <v>26</v>
      </c>
      <c r="Q22" s="109"/>
      <c r="R22" s="109"/>
      <c r="S22" s="109"/>
      <c r="T22" s="109"/>
      <c r="U22" s="106">
        <f t="shared" si="14"/>
        <v>26</v>
      </c>
      <c r="V22" s="109"/>
      <c r="W22" s="109"/>
      <c r="X22" s="109"/>
      <c r="Y22" s="109"/>
      <c r="Z22" s="106">
        <f t="shared" si="15"/>
        <v>26</v>
      </c>
      <c r="AA22" s="109"/>
      <c r="AB22" s="109"/>
      <c r="AC22" s="109"/>
      <c r="AD22" s="109"/>
      <c r="AE22" s="106">
        <f t="shared" si="16"/>
        <v>26</v>
      </c>
      <c r="AF22" s="109"/>
      <c r="AG22" s="109"/>
      <c r="AH22" s="109"/>
      <c r="AI22" s="109"/>
      <c r="AJ22" s="106">
        <f t="shared" si="17"/>
        <v>26</v>
      </c>
      <c r="AK22" s="109"/>
      <c r="AL22" s="109"/>
      <c r="AM22" s="109"/>
      <c r="AN22" s="109"/>
      <c r="AO22" s="106">
        <f t="shared" si="18"/>
        <v>26</v>
      </c>
      <c r="AP22" s="109"/>
      <c r="AQ22" s="109"/>
      <c r="AR22" s="109"/>
      <c r="AS22" s="109"/>
      <c r="AT22" s="106">
        <f t="shared" si="19"/>
        <v>26</v>
      </c>
      <c r="AU22" s="109"/>
      <c r="AV22" s="109"/>
      <c r="AW22" s="109">
        <v>4</v>
      </c>
      <c r="AX22" s="109">
        <v>1</v>
      </c>
      <c r="AY22" s="106">
        <f t="shared" si="20"/>
        <v>31</v>
      </c>
      <c r="AZ22" s="109"/>
      <c r="BA22" s="109"/>
      <c r="BB22" s="109"/>
      <c r="BC22" s="109"/>
      <c r="BD22" s="106">
        <f t="shared" si="21"/>
        <v>31</v>
      </c>
      <c r="BE22" s="109"/>
      <c r="BF22" s="109"/>
      <c r="BG22" s="109"/>
      <c r="BH22" s="109"/>
      <c r="BI22" s="106">
        <f t="shared" si="22"/>
        <v>31</v>
      </c>
      <c r="BJ22" s="109"/>
      <c r="BK22" s="109"/>
      <c r="BL22" s="109"/>
      <c r="BM22" s="109"/>
      <c r="BN22" s="106">
        <f t="shared" si="23"/>
        <v>31</v>
      </c>
      <c r="BO22" s="109"/>
      <c r="BP22" s="109"/>
      <c r="BQ22" s="109"/>
      <c r="BR22" s="109"/>
      <c r="BS22" s="106">
        <f t="shared" si="24"/>
        <v>31</v>
      </c>
    </row>
    <row r="23" spans="1:71" s="110" customFormat="1" x14ac:dyDescent="0.25">
      <c r="A23" s="106"/>
      <c r="B23" s="106" t="s">
        <v>86</v>
      </c>
      <c r="C23" s="111">
        <v>7</v>
      </c>
      <c r="D23" s="112">
        <v>61</v>
      </c>
      <c r="E23" s="106">
        <v>17</v>
      </c>
      <c r="F23" s="106">
        <f>IF(B23="MAL",E23,IF(E23&gt;=11,E23+variables!$B$1,11))</f>
        <v>18</v>
      </c>
      <c r="G23" s="107">
        <f t="shared" si="25"/>
        <v>0.27777777777777779</v>
      </c>
      <c r="H23" s="108">
        <v>5</v>
      </c>
      <c r="I23" s="114">
        <f t="shared" si="26"/>
        <v>5</v>
      </c>
      <c r="J23" s="115"/>
      <c r="K23" s="109">
        <v>2021</v>
      </c>
      <c r="L23" s="109">
        <v>2021</v>
      </c>
      <c r="M23" s="109"/>
      <c r="N23" s="109"/>
      <c r="O23" s="109"/>
      <c r="P23" s="108">
        <f t="shared" si="27"/>
        <v>5</v>
      </c>
      <c r="Q23" s="109"/>
      <c r="R23" s="109"/>
      <c r="S23" s="109"/>
      <c r="T23" s="109"/>
      <c r="U23" s="106">
        <f t="shared" si="14"/>
        <v>5</v>
      </c>
      <c r="V23" s="109"/>
      <c r="W23" s="109"/>
      <c r="X23" s="109"/>
      <c r="Y23" s="109"/>
      <c r="Z23" s="106">
        <f t="shared" si="15"/>
        <v>5</v>
      </c>
      <c r="AA23" s="109"/>
      <c r="AB23" s="109"/>
      <c r="AC23" s="109"/>
      <c r="AD23" s="109"/>
      <c r="AE23" s="106">
        <f t="shared" si="16"/>
        <v>5</v>
      </c>
      <c r="AF23" s="109"/>
      <c r="AG23" s="109"/>
      <c r="AH23" s="109"/>
      <c r="AI23" s="109"/>
      <c r="AJ23" s="106">
        <f t="shared" si="17"/>
        <v>5</v>
      </c>
      <c r="AK23" s="109"/>
      <c r="AL23" s="109"/>
      <c r="AM23" s="109"/>
      <c r="AN23" s="109"/>
      <c r="AO23" s="106">
        <f t="shared" si="18"/>
        <v>5</v>
      </c>
      <c r="AP23" s="109"/>
      <c r="AQ23" s="109"/>
      <c r="AR23" s="109"/>
      <c r="AS23" s="109"/>
      <c r="AT23" s="106">
        <f t="shared" si="19"/>
        <v>5</v>
      </c>
      <c r="AU23" s="109"/>
      <c r="AV23" s="109"/>
      <c r="AW23" s="109"/>
      <c r="AX23" s="109"/>
      <c r="AY23" s="106">
        <f t="shared" si="20"/>
        <v>5</v>
      </c>
      <c r="AZ23" s="109"/>
      <c r="BA23" s="109"/>
      <c r="BB23" s="109"/>
      <c r="BC23" s="109"/>
      <c r="BD23" s="106">
        <f t="shared" si="21"/>
        <v>5</v>
      </c>
      <c r="BE23" s="109"/>
      <c r="BF23" s="109"/>
      <c r="BG23" s="109"/>
      <c r="BH23" s="109"/>
      <c r="BI23" s="106">
        <f t="shared" si="22"/>
        <v>5</v>
      </c>
      <c r="BJ23" s="109"/>
      <c r="BK23" s="109"/>
      <c r="BL23" s="109"/>
      <c r="BM23" s="109"/>
      <c r="BN23" s="106">
        <f t="shared" si="23"/>
        <v>5</v>
      </c>
      <c r="BO23" s="109"/>
      <c r="BP23" s="109"/>
      <c r="BQ23" s="109"/>
      <c r="BR23" s="109"/>
      <c r="BS23" s="106">
        <f t="shared" si="24"/>
        <v>5</v>
      </c>
    </row>
    <row r="24" spans="1:71" s="110" customFormat="1" x14ac:dyDescent="0.25">
      <c r="A24" s="106"/>
      <c r="B24" s="106" t="s">
        <v>222</v>
      </c>
      <c r="C24" s="111">
        <v>10</v>
      </c>
      <c r="D24" s="112">
        <v>322</v>
      </c>
      <c r="E24" s="106">
        <v>44</v>
      </c>
      <c r="F24" s="106">
        <f>IF(B24="MAL",E24,IF(E24&gt;=11,E24+variables!$B$1,11))</f>
        <v>45</v>
      </c>
      <c r="G24" s="107">
        <f t="shared" si="25"/>
        <v>0.2</v>
      </c>
      <c r="H24" s="108">
        <v>9</v>
      </c>
      <c r="I24" s="114">
        <f t="shared" si="26"/>
        <v>9</v>
      </c>
      <c r="J24" s="115"/>
      <c r="K24" s="109">
        <v>2021</v>
      </c>
      <c r="L24" s="109">
        <v>2021</v>
      </c>
      <c r="M24" s="109"/>
      <c r="N24" s="109"/>
      <c r="O24" s="109"/>
      <c r="P24" s="108">
        <f t="shared" si="27"/>
        <v>9</v>
      </c>
      <c r="Q24" s="109"/>
      <c r="R24" s="109"/>
      <c r="S24" s="109"/>
      <c r="T24" s="109"/>
      <c r="U24" s="106">
        <f t="shared" si="14"/>
        <v>9</v>
      </c>
      <c r="V24" s="109"/>
      <c r="W24" s="109"/>
      <c r="X24" s="109"/>
      <c r="Y24" s="109"/>
      <c r="Z24" s="106">
        <f t="shared" si="15"/>
        <v>9</v>
      </c>
      <c r="AA24" s="109"/>
      <c r="AB24" s="109"/>
      <c r="AC24" s="109"/>
      <c r="AD24" s="109"/>
      <c r="AE24" s="106">
        <f t="shared" si="16"/>
        <v>9</v>
      </c>
      <c r="AF24" s="109"/>
      <c r="AG24" s="109"/>
      <c r="AH24" s="109"/>
      <c r="AI24" s="109"/>
      <c r="AJ24" s="106">
        <f t="shared" si="17"/>
        <v>9</v>
      </c>
      <c r="AK24" s="109"/>
      <c r="AL24" s="109"/>
      <c r="AM24" s="109"/>
      <c r="AN24" s="109"/>
      <c r="AO24" s="106">
        <f t="shared" si="18"/>
        <v>9</v>
      </c>
      <c r="AP24" s="109"/>
      <c r="AQ24" s="109"/>
      <c r="AR24" s="109"/>
      <c r="AS24" s="109"/>
      <c r="AT24" s="106">
        <f t="shared" si="19"/>
        <v>9</v>
      </c>
      <c r="AU24" s="109"/>
      <c r="AV24" s="109"/>
      <c r="AW24" s="109"/>
      <c r="AX24" s="109"/>
      <c r="AY24" s="106">
        <f t="shared" si="20"/>
        <v>9</v>
      </c>
      <c r="AZ24" s="109"/>
      <c r="BA24" s="109"/>
      <c r="BB24" s="109"/>
      <c r="BC24" s="109"/>
      <c r="BD24" s="106">
        <f t="shared" si="21"/>
        <v>9</v>
      </c>
      <c r="BE24" s="109"/>
      <c r="BF24" s="109"/>
      <c r="BG24" s="109"/>
      <c r="BH24" s="109"/>
      <c r="BI24" s="106">
        <f t="shared" si="22"/>
        <v>9</v>
      </c>
      <c r="BJ24" s="109"/>
      <c r="BK24" s="109"/>
      <c r="BL24" s="109"/>
      <c r="BM24" s="109"/>
      <c r="BN24" s="106">
        <f t="shared" si="23"/>
        <v>9</v>
      </c>
      <c r="BO24" s="109"/>
      <c r="BP24" s="109"/>
      <c r="BQ24" s="109"/>
      <c r="BR24" s="109"/>
      <c r="BS24" s="106">
        <f t="shared" si="24"/>
        <v>9</v>
      </c>
    </row>
    <row r="25" spans="1:71" x14ac:dyDescent="0.25">
      <c r="A25" s="1"/>
      <c r="B25" s="1" t="s">
        <v>224</v>
      </c>
      <c r="C25" s="12">
        <v>14</v>
      </c>
      <c r="D25" s="10" t="s">
        <v>182</v>
      </c>
      <c r="E25" s="1">
        <v>19</v>
      </c>
      <c r="F25" s="1">
        <f>IF(B25="MAL",E25,IF(E25&gt;=11,E25+variables!$B$1,11))</f>
        <v>20</v>
      </c>
      <c r="G25" s="2">
        <f t="shared" si="25"/>
        <v>0.8</v>
      </c>
      <c r="H25" s="79">
        <v>11</v>
      </c>
      <c r="I25" s="84">
        <f t="shared" si="26"/>
        <v>11</v>
      </c>
      <c r="J25" s="89"/>
      <c r="K25" s="9">
        <v>2021</v>
      </c>
      <c r="L25" s="9">
        <v>2021</v>
      </c>
      <c r="M25" s="9"/>
      <c r="N25" s="9"/>
      <c r="O25" s="9"/>
      <c r="P25" s="79">
        <f t="shared" si="27"/>
        <v>11</v>
      </c>
      <c r="Q25" s="9"/>
      <c r="R25" s="9"/>
      <c r="S25" s="9"/>
      <c r="T25" s="9"/>
      <c r="U25" s="1">
        <f t="shared" si="14"/>
        <v>11</v>
      </c>
      <c r="V25" s="9"/>
      <c r="W25" s="9"/>
      <c r="X25" s="9"/>
      <c r="Y25" s="9"/>
      <c r="Z25" s="1">
        <f t="shared" si="15"/>
        <v>11</v>
      </c>
      <c r="AA25" s="9"/>
      <c r="AB25" s="9"/>
      <c r="AC25" s="9"/>
      <c r="AD25" s="9"/>
      <c r="AE25" s="1">
        <f t="shared" si="16"/>
        <v>11</v>
      </c>
      <c r="AF25" s="9"/>
      <c r="AG25" s="9"/>
      <c r="AH25" s="9"/>
      <c r="AI25" s="9"/>
      <c r="AJ25" s="1">
        <f t="shared" si="17"/>
        <v>11</v>
      </c>
      <c r="AK25" s="9"/>
      <c r="AL25" s="9"/>
      <c r="AM25" s="9"/>
      <c r="AN25" s="9"/>
      <c r="AO25" s="1">
        <f t="shared" si="18"/>
        <v>11</v>
      </c>
      <c r="AP25" s="9"/>
      <c r="AQ25" s="9"/>
      <c r="AR25" s="9"/>
      <c r="AS25" s="9"/>
      <c r="AT25" s="1">
        <f t="shared" si="19"/>
        <v>11</v>
      </c>
      <c r="AU25" s="9"/>
      <c r="AV25" s="9">
        <v>1</v>
      </c>
      <c r="AW25" s="9">
        <v>2</v>
      </c>
      <c r="AX25" s="9">
        <v>2</v>
      </c>
      <c r="AY25" s="1">
        <f t="shared" si="20"/>
        <v>16</v>
      </c>
      <c r="AZ25" s="9"/>
      <c r="BA25" s="9"/>
      <c r="BB25" s="9"/>
      <c r="BC25" s="9"/>
      <c r="BD25" s="1">
        <f t="shared" si="21"/>
        <v>16</v>
      </c>
      <c r="BE25" s="9"/>
      <c r="BF25" s="9"/>
      <c r="BG25" s="9"/>
      <c r="BH25" s="9"/>
      <c r="BI25" s="1">
        <f t="shared" si="22"/>
        <v>16</v>
      </c>
      <c r="BJ25" s="9"/>
      <c r="BK25" s="9"/>
      <c r="BL25" s="9"/>
      <c r="BM25" s="9"/>
      <c r="BN25" s="1">
        <f t="shared" si="23"/>
        <v>16</v>
      </c>
      <c r="BO25" s="9"/>
      <c r="BP25" s="9"/>
      <c r="BQ25" s="9"/>
      <c r="BR25" s="9"/>
      <c r="BS25" s="1">
        <f t="shared" si="24"/>
        <v>16</v>
      </c>
    </row>
    <row r="26" spans="1:71" s="110" customFormat="1" x14ac:dyDescent="0.25">
      <c r="A26" s="106"/>
      <c r="B26" s="106" t="s">
        <v>329</v>
      </c>
      <c r="C26" s="111">
        <v>19</v>
      </c>
      <c r="D26" s="112">
        <v>6491</v>
      </c>
      <c r="E26" s="106">
        <v>11</v>
      </c>
      <c r="F26" s="106">
        <f>IF(B26="MAL",E26,IF(E26&gt;=11,E26+variables!$B$1,11))</f>
        <v>12</v>
      </c>
      <c r="G26" s="107">
        <f t="shared" si="25"/>
        <v>0.91666666666666663</v>
      </c>
      <c r="H26" s="108">
        <v>1</v>
      </c>
      <c r="I26" s="114">
        <f t="shared" si="26"/>
        <v>1</v>
      </c>
      <c r="J26" s="115"/>
      <c r="K26" s="109">
        <v>2021</v>
      </c>
      <c r="L26" s="109">
        <v>2021</v>
      </c>
      <c r="M26" s="109"/>
      <c r="N26" s="109"/>
      <c r="O26" s="109"/>
      <c r="P26" s="108">
        <f t="shared" si="27"/>
        <v>1</v>
      </c>
      <c r="Q26" s="109"/>
      <c r="R26" s="109"/>
      <c r="S26" s="109"/>
      <c r="T26" s="109"/>
      <c r="U26" s="106">
        <f t="shared" si="14"/>
        <v>1</v>
      </c>
      <c r="V26" s="109"/>
      <c r="W26" s="109"/>
      <c r="X26" s="109"/>
      <c r="Y26" s="109"/>
      <c r="Z26" s="106">
        <f t="shared" si="15"/>
        <v>1</v>
      </c>
      <c r="AA26" s="109"/>
      <c r="AB26" s="109"/>
      <c r="AC26" s="109"/>
      <c r="AD26" s="109"/>
      <c r="AE26" s="106">
        <f t="shared" si="16"/>
        <v>1</v>
      </c>
      <c r="AF26" s="109"/>
      <c r="AG26" s="109"/>
      <c r="AH26" s="109"/>
      <c r="AI26" s="109"/>
      <c r="AJ26" s="106">
        <f t="shared" si="17"/>
        <v>1</v>
      </c>
      <c r="AK26" s="109"/>
      <c r="AL26" s="109"/>
      <c r="AM26" s="109"/>
      <c r="AN26" s="109"/>
      <c r="AO26" s="106">
        <f t="shared" si="18"/>
        <v>1</v>
      </c>
      <c r="AP26" s="109"/>
      <c r="AQ26" s="109"/>
      <c r="AR26" s="109"/>
      <c r="AS26" s="109"/>
      <c r="AT26" s="106">
        <f t="shared" si="19"/>
        <v>1</v>
      </c>
      <c r="AU26" s="109"/>
      <c r="AV26" s="109"/>
      <c r="AW26" s="109">
        <v>9</v>
      </c>
      <c r="AX26" s="109">
        <v>1</v>
      </c>
      <c r="AY26" s="106">
        <f t="shared" si="20"/>
        <v>11</v>
      </c>
      <c r="AZ26" s="109"/>
      <c r="BA26" s="109"/>
      <c r="BB26" s="109"/>
      <c r="BC26" s="109"/>
      <c r="BD26" s="106">
        <f t="shared" si="21"/>
        <v>11</v>
      </c>
      <c r="BE26" s="109"/>
      <c r="BF26" s="109"/>
      <c r="BG26" s="109"/>
      <c r="BH26" s="109"/>
      <c r="BI26" s="106">
        <f t="shared" si="22"/>
        <v>11</v>
      </c>
      <c r="BJ26" s="109"/>
      <c r="BK26" s="109"/>
      <c r="BL26" s="109"/>
      <c r="BM26" s="109"/>
      <c r="BN26" s="106">
        <f t="shared" si="23"/>
        <v>11</v>
      </c>
      <c r="BO26" s="109"/>
      <c r="BP26" s="109"/>
      <c r="BQ26" s="109"/>
      <c r="BR26" s="109"/>
      <c r="BS26" s="106">
        <f t="shared" si="24"/>
        <v>11</v>
      </c>
    </row>
    <row r="27" spans="1:71" s="110" customFormat="1" x14ac:dyDescent="0.25">
      <c r="A27" s="106"/>
      <c r="B27" s="106"/>
      <c r="C27" s="106"/>
      <c r="D27" s="106"/>
      <c r="E27" s="106"/>
      <c r="F27" s="106"/>
      <c r="G27" s="106"/>
      <c r="H27" s="108"/>
      <c r="I27" s="108"/>
      <c r="J27" s="108"/>
      <c r="K27" s="106"/>
      <c r="L27" s="106"/>
      <c r="M27" s="106">
        <f>SUM(M21:M26)</f>
        <v>0</v>
      </c>
      <c r="N27" s="106">
        <f>SUM(N21:N26)</f>
        <v>0</v>
      </c>
      <c r="O27" s="106">
        <f>SUM(O21:O26)</f>
        <v>0</v>
      </c>
      <c r="P27" s="108">
        <f>SUM(P20:P26)</f>
        <v>67</v>
      </c>
      <c r="Q27" s="106">
        <f>SUM(Q20:Q26)</f>
        <v>0</v>
      </c>
      <c r="R27" s="106">
        <f>SUM(R21:R26)</f>
        <v>0</v>
      </c>
      <c r="S27" s="106">
        <f>SUM(S21:S26)</f>
        <v>0</v>
      </c>
      <c r="T27" s="106">
        <f>SUM(T21:T26)</f>
        <v>0</v>
      </c>
      <c r="U27" s="106">
        <f>SUM(U20:U26)</f>
        <v>67</v>
      </c>
      <c r="V27" s="106">
        <f>SUM(V21:V26)</f>
        <v>0</v>
      </c>
      <c r="W27" s="106">
        <f>SUM(W21:W26)</f>
        <v>0</v>
      </c>
      <c r="X27" s="106">
        <f>SUM(X21:X26)</f>
        <v>0</v>
      </c>
      <c r="Y27" s="106">
        <f>SUM(Y21:Y26)</f>
        <v>0</v>
      </c>
      <c r="Z27" s="106">
        <f>SUM(Z21:Z26)+E20</f>
        <v>67</v>
      </c>
      <c r="AA27" s="106">
        <f>SUM(AA21:AA26)</f>
        <v>0</v>
      </c>
      <c r="AB27" s="106">
        <f>SUM(AB21:AB26)</f>
        <v>0</v>
      </c>
      <c r="AC27" s="106">
        <f>SUM(AC21:AC26)</f>
        <v>0</v>
      </c>
      <c r="AD27" s="106">
        <f>SUM(AD21:AD26)</f>
        <v>0</v>
      </c>
      <c r="AE27" s="106">
        <f>SUM(AE21:AE26)+E20</f>
        <v>67</v>
      </c>
      <c r="AF27" s="106">
        <f>SUM(AF21:AF26)</f>
        <v>0</v>
      </c>
      <c r="AG27" s="106">
        <f>SUM(AG21:AG26)</f>
        <v>0</v>
      </c>
      <c r="AH27" s="106">
        <f>SUM(AH21:AH26)</f>
        <v>0</v>
      </c>
      <c r="AI27" s="106">
        <f>SUM(AI21:AI26)</f>
        <v>0</v>
      </c>
      <c r="AJ27" s="106">
        <f>SUM(AJ21:AJ26)+25</f>
        <v>92</v>
      </c>
      <c r="AK27" s="106">
        <f>SUM(AK21:AK26)</f>
        <v>0</v>
      </c>
      <c r="AL27" s="106">
        <f>SUM(AL21:AL26)</f>
        <v>0</v>
      </c>
      <c r="AM27" s="106">
        <f>SUM(AM21:AM26)</f>
        <v>0</v>
      </c>
      <c r="AN27" s="106">
        <f>SUM(AN21:AN26)</f>
        <v>0</v>
      </c>
      <c r="AO27" s="106">
        <f>SUM(AO21:AO26)+E20</f>
        <v>67</v>
      </c>
      <c r="AP27" s="106">
        <f>SUM(AP21:AP26)</f>
        <v>0</v>
      </c>
      <c r="AQ27" s="106">
        <f>SUM(AQ21:AQ26)</f>
        <v>0</v>
      </c>
      <c r="AR27" s="106">
        <f>SUM(AR21:AR26)</f>
        <v>0</v>
      </c>
      <c r="AS27" s="106">
        <f>SUM(AS21:AS26)</f>
        <v>0</v>
      </c>
      <c r="AT27" s="106">
        <f>SUM(AT21:AT26)+E20</f>
        <v>67</v>
      </c>
      <c r="AU27" s="106">
        <f>SUM(AU21:AU26)</f>
        <v>1</v>
      </c>
      <c r="AV27" s="106">
        <f>SUM(AV21:AV26)</f>
        <v>1</v>
      </c>
      <c r="AW27" s="106">
        <f>SUM(AW21:AW26)</f>
        <v>15</v>
      </c>
      <c r="AX27" s="106">
        <f>SUM(AX21:AX26)</f>
        <v>4</v>
      </c>
      <c r="AY27" s="106">
        <f>SUM(AY21:AY26)+E20</f>
        <v>88</v>
      </c>
      <c r="AZ27" s="106">
        <f>SUM(AZ21:AZ26)</f>
        <v>0</v>
      </c>
      <c r="BA27" s="106">
        <f>SUM(BA21:BA26)</f>
        <v>0</v>
      </c>
      <c r="BB27" s="106">
        <f>SUM(BB21:BB26)</f>
        <v>0</v>
      </c>
      <c r="BC27" s="106">
        <f>SUM(BC21:BC26)</f>
        <v>0</v>
      </c>
      <c r="BD27" s="106">
        <f>SUM(BD21:BD26)+E20</f>
        <v>88</v>
      </c>
      <c r="BE27" s="106">
        <f>SUM(BE21:BE26)</f>
        <v>0</v>
      </c>
      <c r="BF27" s="106">
        <f>SUM(BF21:BF26)</f>
        <v>0</v>
      </c>
      <c r="BG27" s="106">
        <f>SUM(BG21:BG26)</f>
        <v>0</v>
      </c>
      <c r="BH27" s="106">
        <f>SUM(BH21:BH26)</f>
        <v>0</v>
      </c>
      <c r="BI27" s="106">
        <f>SUM(BI21:BI26)+E20</f>
        <v>88</v>
      </c>
      <c r="BJ27" s="106">
        <f>SUM(BJ21:BJ26)</f>
        <v>0</v>
      </c>
      <c r="BK27" s="106">
        <f>SUM(BK21:BK26)</f>
        <v>0</v>
      </c>
      <c r="BL27" s="106">
        <f>SUM(BL21:BL26)</f>
        <v>0</v>
      </c>
      <c r="BM27" s="106">
        <f>SUM(BM21:BM26)</f>
        <v>0</v>
      </c>
      <c r="BN27" s="106">
        <f>SUM(BN21:BN26)+E20</f>
        <v>88</v>
      </c>
      <c r="BO27" s="106">
        <f>SUM(BO21:BO26)</f>
        <v>0</v>
      </c>
      <c r="BP27" s="106">
        <f>SUM(BP21:BP26)</f>
        <v>0</v>
      </c>
      <c r="BQ27" s="106">
        <f>SUM(BQ21:BQ26)</f>
        <v>0</v>
      </c>
      <c r="BR27" s="106">
        <f>SUM(BR21:BR26)</f>
        <v>0</v>
      </c>
      <c r="BS27" s="106">
        <f>SUM(BS21:BS26)+E20</f>
        <v>88</v>
      </c>
    </row>
    <row r="28" spans="1:71" s="110" customFormat="1" x14ac:dyDescent="0.25">
      <c r="A28" s="106"/>
      <c r="B28" s="106" t="s">
        <v>244</v>
      </c>
      <c r="C28" s="106">
        <f>COUNT(C21:C26)</f>
        <v>6</v>
      </c>
      <c r="D28" s="106"/>
      <c r="E28" s="106">
        <f>SUM(E20:E26)</f>
        <v>184</v>
      </c>
      <c r="F28" s="106">
        <f>SUM(F20:F26)</f>
        <v>190</v>
      </c>
      <c r="G28" s="107">
        <f>$BS27/F28</f>
        <v>0.4631578947368421</v>
      </c>
      <c r="H28" s="108">
        <f>SUM(H20:H26)</f>
        <v>67</v>
      </c>
      <c r="I28" s="108">
        <f>SUM(I20:I26)</f>
        <v>68</v>
      </c>
      <c r="J28" s="108">
        <f>SUM(J20:J26)</f>
        <v>1</v>
      </c>
      <c r="K28" s="106"/>
      <c r="L28" s="106"/>
      <c r="M28" s="106"/>
      <c r="N28" s="106"/>
      <c r="O28" s="106"/>
      <c r="P28" s="107">
        <f>P27/F28</f>
        <v>0.35263157894736841</v>
      </c>
      <c r="Q28" s="106"/>
      <c r="R28" s="106">
        <f>M27+R27</f>
        <v>0</v>
      </c>
      <c r="S28" s="106">
        <f>N27+S27</f>
        <v>0</v>
      </c>
      <c r="T28" s="106">
        <f>O27+T27</f>
        <v>0</v>
      </c>
      <c r="U28" s="107">
        <f>U27/F28</f>
        <v>0.35263157894736841</v>
      </c>
      <c r="V28" s="106"/>
      <c r="W28" s="106">
        <f>R28+W27</f>
        <v>0</v>
      </c>
      <c r="X28" s="106">
        <f>S28+X27</f>
        <v>0</v>
      </c>
      <c r="Y28" s="106">
        <f>T28+Y27</f>
        <v>0</v>
      </c>
      <c r="Z28" s="107">
        <f>Z27/F28</f>
        <v>0.35263157894736841</v>
      </c>
      <c r="AA28" s="106"/>
      <c r="AB28" s="106">
        <f>W28+AB27</f>
        <v>0</v>
      </c>
      <c r="AC28" s="106">
        <f>X28+AC27</f>
        <v>0</v>
      </c>
      <c r="AD28" s="106">
        <f>Y28+AD27</f>
        <v>0</v>
      </c>
      <c r="AE28" s="107">
        <f>AE27/F28</f>
        <v>0.35263157894736841</v>
      </c>
      <c r="AF28" s="106"/>
      <c r="AG28" s="106">
        <f>AB28+AG27</f>
        <v>0</v>
      </c>
      <c r="AH28" s="106">
        <f>AC28+AH27</f>
        <v>0</v>
      </c>
      <c r="AI28" s="106">
        <f>AD28+AI27</f>
        <v>0</v>
      </c>
      <c r="AJ28" s="107">
        <f>AJ27/F28</f>
        <v>0.48421052631578948</v>
      </c>
      <c r="AK28" s="106"/>
      <c r="AL28" s="106">
        <f>AG28+AL27</f>
        <v>0</v>
      </c>
      <c r="AM28" s="106">
        <f>AH28+AM27</f>
        <v>0</v>
      </c>
      <c r="AN28" s="106">
        <f>AI28+AN27</f>
        <v>0</v>
      </c>
      <c r="AO28" s="107">
        <f>AO27/F28</f>
        <v>0.35263157894736841</v>
      </c>
      <c r="AP28" s="106"/>
      <c r="AQ28" s="106">
        <f>AL28+AQ27</f>
        <v>0</v>
      </c>
      <c r="AR28" s="106">
        <f>AM28+AR27</f>
        <v>0</v>
      </c>
      <c r="AS28" s="106">
        <f>AN28+AS27</f>
        <v>0</v>
      </c>
      <c r="AT28" s="107">
        <f>AT27/F28</f>
        <v>0.35263157894736841</v>
      </c>
      <c r="AU28" s="106"/>
      <c r="AV28" s="106">
        <f>AQ28+AV27</f>
        <v>1</v>
      </c>
      <c r="AW28" s="106">
        <f>AR28+AW27</f>
        <v>15</v>
      </c>
      <c r="AX28" s="106">
        <f>AS28+AX27</f>
        <v>4</v>
      </c>
      <c r="AY28" s="107">
        <f>AY27/F28</f>
        <v>0.4631578947368421</v>
      </c>
      <c r="AZ28" s="106"/>
      <c r="BA28" s="106">
        <f>AV28+BA27</f>
        <v>1</v>
      </c>
      <c r="BB28" s="106">
        <f>AW28+BB27</f>
        <v>15</v>
      </c>
      <c r="BC28" s="106">
        <f>AX28+BC27</f>
        <v>4</v>
      </c>
      <c r="BD28" s="107">
        <f>BD27/F28</f>
        <v>0.4631578947368421</v>
      </c>
      <c r="BE28" s="106"/>
      <c r="BF28" s="106">
        <f>BA28+BF27</f>
        <v>1</v>
      </c>
      <c r="BG28" s="106">
        <f>BB28+BG27</f>
        <v>15</v>
      </c>
      <c r="BH28" s="106">
        <f>BC28+BH27</f>
        <v>4</v>
      </c>
      <c r="BI28" s="107">
        <f>BI27/F28</f>
        <v>0.4631578947368421</v>
      </c>
      <c r="BJ28" s="106"/>
      <c r="BK28" s="106">
        <f>BF28+BK27</f>
        <v>1</v>
      </c>
      <c r="BL28" s="106">
        <f>BG28+BL27</f>
        <v>15</v>
      </c>
      <c r="BM28" s="106">
        <f>BH28+BM27</f>
        <v>4</v>
      </c>
      <c r="BN28" s="107">
        <f>BN27/F28</f>
        <v>0.4631578947368421</v>
      </c>
      <c r="BO28" s="106"/>
      <c r="BP28" s="106">
        <f>BK28+BP27</f>
        <v>1</v>
      </c>
      <c r="BQ28" s="106">
        <f>BL28+BQ27</f>
        <v>15</v>
      </c>
      <c r="BR28" s="106">
        <f>BM28+BR27</f>
        <v>4</v>
      </c>
      <c r="BS28" s="107">
        <f>BS27/F28</f>
        <v>0.4631578947368421</v>
      </c>
    </row>
    <row r="29" spans="1:71" s="110" customFormat="1" x14ac:dyDescent="0.25">
      <c r="H29" s="135"/>
      <c r="I29" s="135"/>
      <c r="J29" s="135"/>
    </row>
    <row r="30" spans="1:71" s="110" customFormat="1" x14ac:dyDescent="0.25">
      <c r="H30" s="135"/>
      <c r="I30" s="135"/>
      <c r="J30" s="1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77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37"/>
  </cols>
  <sheetData>
    <row r="1" spans="1:9" x14ac:dyDescent="0.25">
      <c r="A1" s="329" t="s">
        <v>332</v>
      </c>
      <c r="B1" s="329"/>
      <c r="C1" s="329"/>
      <c r="D1" s="329"/>
      <c r="E1" s="329"/>
      <c r="F1" s="329"/>
      <c r="G1" s="329"/>
      <c r="H1" s="329"/>
      <c r="I1" s="329"/>
    </row>
    <row r="2" spans="1:9" x14ac:dyDescent="0.25">
      <c r="A2" t="s">
        <v>276</v>
      </c>
      <c r="B2" t="s">
        <v>204</v>
      </c>
      <c r="C2" t="s">
        <v>165</v>
      </c>
      <c r="D2" t="s">
        <v>155</v>
      </c>
      <c r="E2" s="37" t="s">
        <v>147</v>
      </c>
      <c r="F2" t="s">
        <v>333</v>
      </c>
    </row>
    <row r="3" spans="1:9" x14ac:dyDescent="0.25">
      <c r="A3">
        <f>Standings!A6</f>
        <v>13</v>
      </c>
      <c r="B3" t="str">
        <f>Standings!B6</f>
        <v>CALIFORNIA</v>
      </c>
      <c r="C3">
        <f>Standings!I6</f>
        <v>566</v>
      </c>
      <c r="D3">
        <f>Standings!H6</f>
        <v>439</v>
      </c>
      <c r="E3" s="37">
        <f>D3/C3</f>
        <v>0.77561837455830385</v>
      </c>
    </row>
    <row r="4" spans="1:9" x14ac:dyDescent="0.25">
      <c r="A4">
        <f>Standings!A7</f>
        <v>16</v>
      </c>
      <c r="B4" t="str">
        <f>Standings!B7</f>
        <v>OHIO</v>
      </c>
      <c r="C4">
        <f>Standings!I7</f>
        <v>403</v>
      </c>
      <c r="D4">
        <f>Standings!H7</f>
        <v>360</v>
      </c>
      <c r="E4" s="37">
        <f>D4/C4</f>
        <v>0.89330024813895781</v>
      </c>
    </row>
    <row r="5" spans="1:9" x14ac:dyDescent="0.25">
      <c r="A5" s="330" t="s">
        <v>334</v>
      </c>
      <c r="B5" s="330"/>
      <c r="C5" s="330"/>
      <c r="D5" s="330"/>
      <c r="E5" s="330"/>
      <c r="F5" s="330"/>
      <c r="G5" s="330"/>
      <c r="H5" s="330"/>
    </row>
    <row r="6" spans="1:9" x14ac:dyDescent="0.25">
      <c r="A6">
        <f>Standings!A9</f>
        <v>19</v>
      </c>
      <c r="B6" t="str">
        <f>Standings!B9</f>
        <v>FLORIDA</v>
      </c>
      <c r="C6">
        <f>Standings!I9</f>
        <v>558</v>
      </c>
      <c r="D6">
        <f>Standings!H9</f>
        <v>455</v>
      </c>
      <c r="E6" s="37">
        <f>D6/C6</f>
        <v>0.81541218637992829</v>
      </c>
    </row>
    <row r="7" spans="1:9" x14ac:dyDescent="0.25">
      <c r="A7">
        <f>Standings!A10</f>
        <v>15</v>
      </c>
      <c r="B7" t="str">
        <f>Standings!B10</f>
        <v>MINNESOTA</v>
      </c>
      <c r="C7">
        <f>Standings!I10</f>
        <v>386</v>
      </c>
      <c r="D7">
        <f>Standings!H10</f>
        <v>355</v>
      </c>
      <c r="E7" s="37">
        <f t="shared" ref="E7:E37" si="0">D7/C7</f>
        <v>0.9196891191709845</v>
      </c>
    </row>
    <row r="8" spans="1:9" x14ac:dyDescent="0.25">
      <c r="A8">
        <f>Standings!A11</f>
        <v>11</v>
      </c>
      <c r="B8" t="str">
        <f>Standings!B11</f>
        <v>TEXAS</v>
      </c>
      <c r="C8">
        <f>Standings!I11</f>
        <v>359</v>
      </c>
      <c r="D8">
        <f>Standings!H11</f>
        <v>287</v>
      </c>
      <c r="E8" s="37">
        <f t="shared" si="0"/>
        <v>0.79944289693593318</v>
      </c>
    </row>
    <row r="9" spans="1:9" x14ac:dyDescent="0.25">
      <c r="A9" s="331" t="s">
        <v>335</v>
      </c>
      <c r="B9" s="331"/>
      <c r="C9" s="331"/>
      <c r="D9" s="331"/>
      <c r="E9" s="331"/>
      <c r="F9" s="331"/>
      <c r="G9" s="331"/>
      <c r="H9" s="331"/>
    </row>
    <row r="10" spans="1:9" x14ac:dyDescent="0.25">
      <c r="A10">
        <f>Standings!A13</f>
        <v>8</v>
      </c>
      <c r="B10" t="str">
        <f>Standings!B13</f>
        <v>ARIZONA</v>
      </c>
      <c r="C10">
        <f>Standings!I13</f>
        <v>378</v>
      </c>
      <c r="D10">
        <f>Standings!H13</f>
        <v>322</v>
      </c>
      <c r="E10" s="37">
        <f t="shared" si="0"/>
        <v>0.85185185185185186</v>
      </c>
    </row>
    <row r="11" spans="1:9" x14ac:dyDescent="0.25">
      <c r="A11">
        <f>Standings!A14</f>
        <v>6</v>
      </c>
      <c r="B11" t="str">
        <f>Standings!B14</f>
        <v>ILLINOIS</v>
      </c>
      <c r="C11">
        <f>Standings!I14</f>
        <v>187</v>
      </c>
      <c r="D11">
        <f>Standings!H14</f>
        <v>170</v>
      </c>
      <c r="E11" s="37">
        <f t="shared" si="0"/>
        <v>0.90909090909090906</v>
      </c>
    </row>
    <row r="12" spans="1:9" x14ac:dyDescent="0.25">
      <c r="A12">
        <f>Standings!A15</f>
        <v>8</v>
      </c>
      <c r="B12" t="str">
        <f>Standings!B15</f>
        <v>MARYLAND</v>
      </c>
      <c r="C12">
        <f>Standings!I15</f>
        <v>286</v>
      </c>
      <c r="D12">
        <f>Standings!H15</f>
        <v>248</v>
      </c>
      <c r="E12" s="37">
        <f t="shared" si="0"/>
        <v>0.86713286713286708</v>
      </c>
    </row>
    <row r="13" spans="1:9" x14ac:dyDescent="0.25">
      <c r="A13">
        <f>Standings!A16</f>
        <v>7</v>
      </c>
      <c r="B13" t="str">
        <f>Standings!B16</f>
        <v>MICHIGAN</v>
      </c>
      <c r="C13">
        <f>Standings!I16</f>
        <v>213</v>
      </c>
      <c r="D13">
        <f>Standings!H16</f>
        <v>153</v>
      </c>
      <c r="E13" s="37">
        <f t="shared" si="0"/>
        <v>0.71830985915492962</v>
      </c>
    </row>
    <row r="14" spans="1:9" x14ac:dyDescent="0.25">
      <c r="A14">
        <f>Standings!A17</f>
        <v>8</v>
      </c>
      <c r="B14" t="str">
        <f>Standings!B17</f>
        <v>NEW YORK</v>
      </c>
      <c r="C14">
        <f>Standings!I17</f>
        <v>186</v>
      </c>
      <c r="D14">
        <f>Standings!H17</f>
        <v>134</v>
      </c>
      <c r="E14" s="37">
        <f t="shared" si="0"/>
        <v>0.72043010752688175</v>
      </c>
    </row>
    <row r="15" spans="1:9" x14ac:dyDescent="0.25">
      <c r="A15">
        <f>Standings!A18</f>
        <v>9</v>
      </c>
      <c r="B15" t="str">
        <f>Standings!B18</f>
        <v>PACIFIC AREAS</v>
      </c>
      <c r="C15">
        <f>Standings!I18</f>
        <v>468</v>
      </c>
      <c r="D15">
        <f>Standings!H18</f>
        <v>407</v>
      </c>
      <c r="E15" s="37">
        <f t="shared" si="0"/>
        <v>0.86965811965811968</v>
      </c>
    </row>
    <row r="16" spans="1:9" x14ac:dyDescent="0.25">
      <c r="A16">
        <f>Standings!A19</f>
        <v>12</v>
      </c>
      <c r="B16" t="str">
        <f>Standings!B19</f>
        <v>PENNSYLVANIA</v>
      </c>
      <c r="C16">
        <f>Standings!I19</f>
        <v>427</v>
      </c>
      <c r="D16">
        <f>Standings!H19</f>
        <v>351</v>
      </c>
      <c r="E16" s="37">
        <f t="shared" si="0"/>
        <v>0.82201405152224827</v>
      </c>
    </row>
    <row r="17" spans="1:8" x14ac:dyDescent="0.25">
      <c r="A17">
        <f>Standings!A20</f>
        <v>8</v>
      </c>
      <c r="B17" t="str">
        <f>Standings!B20</f>
        <v>VIRGINIA</v>
      </c>
      <c r="C17">
        <f>Standings!I20</f>
        <v>295</v>
      </c>
      <c r="D17">
        <f>Standings!H20</f>
        <v>250</v>
      </c>
      <c r="E17" s="37">
        <f t="shared" si="0"/>
        <v>0.84745762711864403</v>
      </c>
    </row>
    <row r="18" spans="1:8" x14ac:dyDescent="0.25">
      <c r="A18">
        <f>Standings!A21</f>
        <v>10</v>
      </c>
      <c r="B18" t="str">
        <f>Standings!B21</f>
        <v>WISCONSIN</v>
      </c>
      <c r="C18">
        <f>Standings!I21</f>
        <v>289</v>
      </c>
      <c r="D18">
        <f>Standings!H21</f>
        <v>256</v>
      </c>
      <c r="E18" s="37">
        <f t="shared" si="0"/>
        <v>0.88581314878892736</v>
      </c>
    </row>
    <row r="19" spans="1:8" x14ac:dyDescent="0.25">
      <c r="A19" s="332" t="s">
        <v>336</v>
      </c>
      <c r="B19" s="332"/>
      <c r="C19" s="332"/>
      <c r="D19" s="332"/>
      <c r="E19" s="332"/>
      <c r="F19" s="332"/>
      <c r="G19" s="332"/>
      <c r="H19" s="332"/>
    </row>
    <row r="20" spans="1:8" x14ac:dyDescent="0.25">
      <c r="A20">
        <f>Standings!A23</f>
        <v>4</v>
      </c>
      <c r="B20" t="str">
        <f>Standings!B23</f>
        <v>GEORGIA</v>
      </c>
      <c r="C20">
        <f>Standings!I23</f>
        <v>136</v>
      </c>
      <c r="D20">
        <f>Standings!H23</f>
        <v>97</v>
      </c>
      <c r="E20" s="37">
        <f t="shared" si="0"/>
        <v>0.71323529411764708</v>
      </c>
    </row>
    <row r="21" spans="1:8" x14ac:dyDescent="0.25">
      <c r="A21">
        <f>Standings!A24</f>
        <v>11</v>
      </c>
      <c r="B21" t="str">
        <f>Standings!B24</f>
        <v>MISSOURI</v>
      </c>
      <c r="C21">
        <f>Standings!I24</f>
        <v>366</v>
      </c>
      <c r="D21">
        <f>Standings!H24</f>
        <v>294</v>
      </c>
      <c r="E21" s="37">
        <f t="shared" si="0"/>
        <v>0.80327868852459017</v>
      </c>
    </row>
    <row r="22" spans="1:8" x14ac:dyDescent="0.25">
      <c r="A22">
        <f>Standings!A25</f>
        <v>8</v>
      </c>
      <c r="B22" t="str">
        <f>Standings!B25</f>
        <v>NEW JERSEY</v>
      </c>
      <c r="C22">
        <f>Standings!I25</f>
        <v>201</v>
      </c>
      <c r="D22">
        <f>Standings!H25</f>
        <v>163</v>
      </c>
      <c r="E22" s="37">
        <f t="shared" si="0"/>
        <v>0.81094527363184077</v>
      </c>
    </row>
    <row r="23" spans="1:8" x14ac:dyDescent="0.25">
      <c r="A23">
        <f>Standings!A26</f>
        <v>5</v>
      </c>
      <c r="B23" t="str">
        <f>Standings!B26</f>
        <v>NEW MEXICO</v>
      </c>
      <c r="C23">
        <f>Standings!I26</f>
        <v>139</v>
      </c>
      <c r="D23">
        <f>Standings!H26</f>
        <v>110</v>
      </c>
      <c r="E23" s="37">
        <f t="shared" si="0"/>
        <v>0.79136690647482011</v>
      </c>
    </row>
    <row r="24" spans="1:8" x14ac:dyDescent="0.25">
      <c r="A24">
        <f>Standings!A27</f>
        <v>10</v>
      </c>
      <c r="B24" t="str">
        <f>Standings!B27</f>
        <v>NORTH CAROLINA</v>
      </c>
      <c r="C24">
        <f>Standings!I27</f>
        <v>274</v>
      </c>
      <c r="D24">
        <f>Standings!H27</f>
        <v>207</v>
      </c>
      <c r="E24" s="37">
        <f t="shared" si="0"/>
        <v>0.75547445255474455</v>
      </c>
    </row>
    <row r="25" spans="1:8" x14ac:dyDescent="0.25">
      <c r="A25">
        <f>Standings!A28</f>
        <v>6</v>
      </c>
      <c r="B25" t="str">
        <f>Standings!B28</f>
        <v>WASHINGTON</v>
      </c>
      <c r="C25">
        <f>Standings!I28</f>
        <v>190</v>
      </c>
      <c r="D25">
        <f>Standings!H28</f>
        <v>170</v>
      </c>
      <c r="E25" s="37">
        <f t="shared" si="0"/>
        <v>0.89473684210526316</v>
      </c>
    </row>
    <row r="26" spans="1:8" x14ac:dyDescent="0.25">
      <c r="A26" s="333" t="s">
        <v>337</v>
      </c>
      <c r="B26" s="333"/>
      <c r="C26" s="333"/>
      <c r="D26" s="333"/>
      <c r="E26" s="333"/>
      <c r="F26" s="333"/>
      <c r="G26" s="333"/>
      <c r="H26" s="333"/>
    </row>
    <row r="27" spans="1:8" x14ac:dyDescent="0.25">
      <c r="A27">
        <f>Standings!A30</f>
        <v>5</v>
      </c>
      <c r="B27" t="str">
        <f>Standings!B30</f>
        <v>ARKANSAS</v>
      </c>
      <c r="C27">
        <f>Standings!I30</f>
        <v>115</v>
      </c>
      <c r="D27">
        <f>Standings!H30</f>
        <v>51</v>
      </c>
      <c r="E27" s="37">
        <f t="shared" si="0"/>
        <v>0.44347826086956521</v>
      </c>
    </row>
    <row r="28" spans="1:8" x14ac:dyDescent="0.25">
      <c r="A28">
        <f>Standings!A31</f>
        <v>6</v>
      </c>
      <c r="B28" t="str">
        <f>Standings!B31</f>
        <v>COLORADO</v>
      </c>
      <c r="C28">
        <f>Standings!I31</f>
        <v>190</v>
      </c>
      <c r="D28">
        <f>Standings!H31</f>
        <v>88</v>
      </c>
      <c r="E28" s="37">
        <f t="shared" si="0"/>
        <v>0.4631578947368421</v>
      </c>
    </row>
    <row r="29" spans="1:8" x14ac:dyDescent="0.25">
      <c r="A29" t="e">
        <f>Standings!#REF!</f>
        <v>#REF!</v>
      </c>
      <c r="B29" t="e">
        <f>Standings!#REF!</f>
        <v>#REF!</v>
      </c>
      <c r="C29" t="e">
        <f>Standings!#REF!</f>
        <v>#REF!</v>
      </c>
      <c r="D29" t="e">
        <f>Standings!#REF!</f>
        <v>#REF!</v>
      </c>
      <c r="E29" s="37" t="e">
        <f t="shared" si="0"/>
        <v>#REF!</v>
      </c>
    </row>
    <row r="30" spans="1:8" x14ac:dyDescent="0.25">
      <c r="A30">
        <f>Standings!A32</f>
        <v>5</v>
      </c>
      <c r="B30" t="str">
        <f>Standings!B32</f>
        <v>KENTUCKY</v>
      </c>
      <c r="C30">
        <f>Standings!I32</f>
        <v>193</v>
      </c>
      <c r="D30">
        <f>Standings!H32</f>
        <v>164</v>
      </c>
      <c r="E30" s="37">
        <f t="shared" si="0"/>
        <v>0.84974093264248707</v>
      </c>
    </row>
    <row r="31" spans="1:8" x14ac:dyDescent="0.25">
      <c r="A31">
        <f>Standings!A33</f>
        <v>5</v>
      </c>
      <c r="B31" t="str">
        <f>Standings!B33</f>
        <v>MISSISSIPPI</v>
      </c>
      <c r="C31">
        <f>Standings!I33</f>
        <v>168</v>
      </c>
      <c r="D31">
        <f>Standings!H33</f>
        <v>152</v>
      </c>
      <c r="E31" s="37">
        <f t="shared" si="0"/>
        <v>0.90476190476190477</v>
      </c>
    </row>
    <row r="32" spans="1:8" x14ac:dyDescent="0.25">
      <c r="A32">
        <f>Standings!A34</f>
        <v>5</v>
      </c>
      <c r="B32" t="str">
        <f>Standings!B34</f>
        <v>NORTH DAKOTA</v>
      </c>
      <c r="C32">
        <f>Standings!I34</f>
        <v>154</v>
      </c>
      <c r="D32">
        <f>Standings!H34</f>
        <v>150</v>
      </c>
      <c r="E32" s="37">
        <f t="shared" si="0"/>
        <v>0.97402597402597402</v>
      </c>
    </row>
    <row r="33" spans="1:8" x14ac:dyDescent="0.25">
      <c r="A33">
        <f>Standings!A35</f>
        <v>9</v>
      </c>
      <c r="B33" t="str">
        <f>Standings!B35</f>
        <v>OREGON</v>
      </c>
      <c r="C33">
        <f>Standings!I35</f>
        <v>266</v>
      </c>
      <c r="D33">
        <f>Standings!H35</f>
        <v>160</v>
      </c>
      <c r="E33" s="37">
        <f t="shared" si="0"/>
        <v>0.60150375939849621</v>
      </c>
    </row>
    <row r="34" spans="1:8" x14ac:dyDescent="0.25">
      <c r="A34">
        <f>Standings!A36</f>
        <v>7</v>
      </c>
      <c r="B34" t="str">
        <f>Standings!B36</f>
        <v>SOUTH CAROLINA</v>
      </c>
      <c r="C34">
        <f>Standings!I36</f>
        <v>206</v>
      </c>
      <c r="D34">
        <f>Standings!H36</f>
        <v>164</v>
      </c>
      <c r="E34" s="37">
        <f t="shared" si="0"/>
        <v>0.79611650485436891</v>
      </c>
    </row>
    <row r="35" spans="1:8" x14ac:dyDescent="0.25">
      <c r="A35">
        <f>Standings!A37</f>
        <v>4</v>
      </c>
      <c r="B35" t="str">
        <f>Standings!B37</f>
        <v>TENNESSEE</v>
      </c>
      <c r="C35">
        <f>Standings!I37</f>
        <v>140</v>
      </c>
      <c r="D35">
        <f>Standings!H37</f>
        <v>120</v>
      </c>
      <c r="E35" s="37">
        <f t="shared" si="0"/>
        <v>0.8571428571428571</v>
      </c>
    </row>
    <row r="36" spans="1:8" x14ac:dyDescent="0.25">
      <c r="A36" s="326" t="s">
        <v>338</v>
      </c>
      <c r="B36" s="326"/>
      <c r="C36" s="326"/>
      <c r="D36" s="326"/>
      <c r="E36" s="326"/>
      <c r="F36" s="326"/>
      <c r="G36" s="326"/>
      <c r="H36" s="326"/>
    </row>
    <row r="37" spans="1:8" x14ac:dyDescent="0.25">
      <c r="A37">
        <f>Standings!A39</f>
        <v>3</v>
      </c>
      <c r="B37" t="str">
        <f>Standings!B39</f>
        <v>DELAWARE</v>
      </c>
      <c r="C37">
        <f>Standings!I39</f>
        <v>109</v>
      </c>
      <c r="D37">
        <f>Standings!H39</f>
        <v>103</v>
      </c>
      <c r="E37" s="37">
        <f t="shared" si="0"/>
        <v>0.94495412844036697</v>
      </c>
    </row>
    <row r="38" spans="1:8" x14ac:dyDescent="0.25">
      <c r="A38">
        <f>Standings!A40</f>
        <v>4</v>
      </c>
      <c r="B38" t="str">
        <f>Standings!B40</f>
        <v>KANSAS</v>
      </c>
      <c r="C38">
        <f>Standings!I40</f>
        <v>150</v>
      </c>
      <c r="D38">
        <f>Standings!H40</f>
        <v>149</v>
      </c>
      <c r="E38" s="37">
        <f t="shared" ref="E38:E46" si="1">D38/C38</f>
        <v>0.99333333333333329</v>
      </c>
    </row>
    <row r="39" spans="1:8" x14ac:dyDescent="0.25">
      <c r="A39">
        <f>Standings!A41</f>
        <v>3</v>
      </c>
      <c r="B39" t="str">
        <f>Standings!B41</f>
        <v>LOUISIANA</v>
      </c>
      <c r="C39">
        <f>Standings!I41</f>
        <v>99</v>
      </c>
      <c r="D39">
        <f>Standings!H41</f>
        <v>26</v>
      </c>
      <c r="E39" s="37">
        <f t="shared" si="1"/>
        <v>0.26262626262626265</v>
      </c>
    </row>
    <row r="40" spans="1:8" x14ac:dyDescent="0.25">
      <c r="A40">
        <f>Standings!A42</f>
        <v>3</v>
      </c>
      <c r="B40" t="str">
        <f>Standings!B42</f>
        <v>MONTANA</v>
      </c>
      <c r="C40">
        <f>Standings!I42</f>
        <v>88</v>
      </c>
      <c r="D40">
        <f>Standings!H42</f>
        <v>78</v>
      </c>
      <c r="E40" s="37">
        <f t="shared" si="1"/>
        <v>0.88636363636363635</v>
      </c>
    </row>
    <row r="41" spans="1:8" x14ac:dyDescent="0.25">
      <c r="A41">
        <f>Standings!A43</f>
        <v>3</v>
      </c>
      <c r="B41" t="str">
        <f>Standings!B43</f>
        <v>NEBRASKA</v>
      </c>
      <c r="C41">
        <f>Standings!I43</f>
        <v>103</v>
      </c>
      <c r="D41">
        <f>Standings!H43</f>
        <v>91</v>
      </c>
      <c r="E41" s="37">
        <f t="shared" si="1"/>
        <v>0.88349514563106801</v>
      </c>
    </row>
    <row r="42" spans="1:8" x14ac:dyDescent="0.25">
      <c r="A42" t="e">
        <f>Standings!#REF!</f>
        <v>#REF!</v>
      </c>
      <c r="B42" t="e">
        <f>Standings!#REF!</f>
        <v>#REF!</v>
      </c>
      <c r="C42" t="e">
        <f>Standings!#REF!</f>
        <v>#REF!</v>
      </c>
      <c r="D42" t="e">
        <f>Standings!#REF!</f>
        <v>#REF!</v>
      </c>
      <c r="E42" s="37" t="e">
        <f t="shared" si="1"/>
        <v>#REF!</v>
      </c>
    </row>
    <row r="43" spans="1:8" x14ac:dyDescent="0.25">
      <c r="A43">
        <f>Standings!A44</f>
        <v>2</v>
      </c>
      <c r="B43" t="str">
        <f>Standings!B44</f>
        <v>NEW HAMPSHIRE</v>
      </c>
      <c r="C43">
        <f>Standings!I44</f>
        <v>93</v>
      </c>
      <c r="D43">
        <f>Standings!H44</f>
        <v>75</v>
      </c>
      <c r="E43" s="37">
        <f t="shared" si="1"/>
        <v>0.80645161290322576</v>
      </c>
    </row>
    <row r="44" spans="1:8" x14ac:dyDescent="0.25">
      <c r="A44">
        <f>Standings!A45</f>
        <v>6</v>
      </c>
      <c r="B44" t="str">
        <f>Standings!B45</f>
        <v>OKLAHOMA</v>
      </c>
      <c r="C44">
        <f>Standings!I45</f>
        <v>128</v>
      </c>
      <c r="D44">
        <f>Standings!H45</f>
        <v>90</v>
      </c>
      <c r="E44" s="37">
        <f t="shared" si="1"/>
        <v>0.703125</v>
      </c>
    </row>
    <row r="45" spans="1:8" x14ac:dyDescent="0.25">
      <c r="A45" s="327" t="s">
        <v>339</v>
      </c>
      <c r="B45" s="327"/>
      <c r="C45" s="327"/>
      <c r="D45" s="327"/>
      <c r="E45" s="327"/>
      <c r="F45" s="327"/>
      <c r="G45" s="327"/>
      <c r="H45" s="327"/>
    </row>
    <row r="46" spans="1:8" x14ac:dyDescent="0.25">
      <c r="A46" s="75" t="e">
        <f>Standings!#REF!</f>
        <v>#REF!</v>
      </c>
      <c r="B46" s="76" t="e">
        <f>Standings!#REF!</f>
        <v>#REF!</v>
      </c>
      <c r="C46" s="75" t="e">
        <f>Standings!#REF!</f>
        <v>#REF!</v>
      </c>
      <c r="D46" s="75" t="e">
        <f>Standings!#REF!</f>
        <v>#REF!</v>
      </c>
      <c r="E46" s="37" t="e">
        <f t="shared" si="1"/>
        <v>#REF!</v>
      </c>
      <c r="F46" s="74"/>
      <c r="G46" s="74"/>
      <c r="H46" s="74"/>
    </row>
    <row r="47" spans="1:8" x14ac:dyDescent="0.25">
      <c r="A47" s="74"/>
      <c r="B47" s="74"/>
      <c r="C47" s="74"/>
      <c r="D47" s="74"/>
      <c r="E47" s="74"/>
      <c r="F47" s="74"/>
      <c r="G47" s="74"/>
      <c r="H47" s="74"/>
    </row>
    <row r="48" spans="1:8" x14ac:dyDescent="0.25">
      <c r="A48">
        <f>Standings!A49</f>
        <v>3</v>
      </c>
      <c r="B48" t="str">
        <f>Standings!B49</f>
        <v>SOUTH DAKOTA</v>
      </c>
      <c r="C48">
        <f>Standings!I49</f>
        <v>100</v>
      </c>
      <c r="D48">
        <f>Standings!H49</f>
        <v>77</v>
      </c>
      <c r="E48" s="37">
        <f>D48/C48</f>
        <v>0.77</v>
      </c>
    </row>
    <row r="49" spans="1:8" x14ac:dyDescent="0.25">
      <c r="A49" s="328" t="s">
        <v>340</v>
      </c>
      <c r="B49" s="328"/>
      <c r="C49" s="328"/>
      <c r="D49" s="328"/>
      <c r="E49" s="328"/>
      <c r="F49" s="328"/>
      <c r="G49" s="328"/>
      <c r="H49" s="328"/>
    </row>
    <row r="50" spans="1:8" x14ac:dyDescent="0.25">
      <c r="A50">
        <v>1</v>
      </c>
      <c r="B50" t="str">
        <f>Standings!B51</f>
        <v>ALASKA 2</v>
      </c>
      <c r="C50">
        <f>Standings!I51</f>
        <v>38</v>
      </c>
      <c r="D50">
        <f>Standings!H51</f>
        <v>18</v>
      </c>
      <c r="E50" s="37">
        <f>D50/C50</f>
        <v>0.47368421052631576</v>
      </c>
    </row>
    <row r="51" spans="1:8" x14ac:dyDescent="0.25">
      <c r="A51">
        <v>1</v>
      </c>
      <c r="B51" t="str">
        <f>Standings!B52</f>
        <v>ALASKA 3</v>
      </c>
      <c r="C51">
        <f>Standings!I52</f>
        <v>24</v>
      </c>
      <c r="D51">
        <f>Standings!H52</f>
        <v>20</v>
      </c>
      <c r="E51" s="37">
        <f t="shared" ref="E51:E64" si="2">D51/C51</f>
        <v>0.83333333333333337</v>
      </c>
    </row>
    <row r="52" spans="1:8" x14ac:dyDescent="0.25">
      <c r="A52">
        <v>1</v>
      </c>
      <c r="B52" t="str">
        <f>Standings!B53</f>
        <v>ALABAMA 13</v>
      </c>
      <c r="C52">
        <f>Standings!I53</f>
        <v>29</v>
      </c>
      <c r="D52">
        <f>Standings!H53</f>
        <v>19</v>
      </c>
      <c r="E52" s="37">
        <f t="shared" si="2"/>
        <v>0.65517241379310343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37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37" t="e">
        <f t="shared" si="2"/>
        <v>#REF!</v>
      </c>
    </row>
    <row r="55" spans="1:8" x14ac:dyDescent="0.25">
      <c r="A55">
        <v>1</v>
      </c>
      <c r="B55" t="e">
        <f>Standings!#REF!</f>
        <v>#REF!</v>
      </c>
      <c r="C55" t="e">
        <f>Standings!#REF!</f>
        <v>#REF!</v>
      </c>
      <c r="D55" t="e">
        <f>Standings!#REF!</f>
        <v>#REF!</v>
      </c>
      <c r="E55" s="37" t="e">
        <f t="shared" si="2"/>
        <v>#REF!</v>
      </c>
    </row>
    <row r="56" spans="1:8" x14ac:dyDescent="0.25">
      <c r="A56">
        <v>1</v>
      </c>
      <c r="B56" t="str">
        <f>Standings!B55</f>
        <v>HAWAII 1</v>
      </c>
      <c r="C56">
        <f>Standings!I55</f>
        <v>17</v>
      </c>
      <c r="D56">
        <f>Standings!H55</f>
        <v>9</v>
      </c>
      <c r="E56" s="37">
        <f t="shared" si="2"/>
        <v>0.52941176470588236</v>
      </c>
    </row>
    <row r="57" spans="1:8" x14ac:dyDescent="0.25">
      <c r="A57">
        <v>1</v>
      </c>
      <c r="B57" t="str">
        <f>Standings!B56</f>
        <v>IDAHO 3</v>
      </c>
      <c r="C57">
        <f>Standings!I56</f>
        <v>13</v>
      </c>
      <c r="D57">
        <f>Standings!H56</f>
        <v>11</v>
      </c>
      <c r="E57" s="37">
        <f t="shared" si="2"/>
        <v>0.84615384615384615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37" t="e">
        <f t="shared" si="2"/>
        <v>#REF!</v>
      </c>
    </row>
    <row r="59" spans="1:8" x14ac:dyDescent="0.25">
      <c r="A59">
        <v>1</v>
      </c>
      <c r="B59" t="s">
        <v>341</v>
      </c>
      <c r="C59">
        <v>46</v>
      </c>
      <c r="D59">
        <v>33</v>
      </c>
      <c r="E59" s="37">
        <f t="shared" si="2"/>
        <v>0.71739130434782605</v>
      </c>
    </row>
    <row r="60" spans="1:8" x14ac:dyDescent="0.25">
      <c r="A60">
        <v>1</v>
      </c>
      <c r="B60" t="str">
        <f>Standings!B57</f>
        <v>MASSACHUSETTS 14</v>
      </c>
      <c r="C60">
        <f>Standings!I57</f>
        <v>48</v>
      </c>
      <c r="D60">
        <f>Standings!H57</f>
        <v>9</v>
      </c>
      <c r="E60" s="37">
        <f t="shared" si="2"/>
        <v>0.1875</v>
      </c>
    </row>
    <row r="61" spans="1:8" x14ac:dyDescent="0.25">
      <c r="A61">
        <v>1</v>
      </c>
      <c r="B61" t="e">
        <f>Standings!#REF!</f>
        <v>#REF!</v>
      </c>
      <c r="C61" t="e">
        <f>Standings!#REF!</f>
        <v>#REF!</v>
      </c>
      <c r="D61" t="e">
        <f>Standings!#REF!</f>
        <v>#REF!</v>
      </c>
      <c r="E61" s="37" t="e">
        <f t="shared" si="2"/>
        <v>#REF!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37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37" t="e">
        <f t="shared" si="2"/>
        <v>#REF!</v>
      </c>
    </row>
    <row r="64" spans="1:8" x14ac:dyDescent="0.25">
      <c r="A64">
        <v>1</v>
      </c>
      <c r="B64" t="str">
        <f>Standings!B64</f>
        <v>WEST VIRGINIA 6</v>
      </c>
      <c r="C64">
        <f>Standings!I64</f>
        <v>50</v>
      </c>
      <c r="D64">
        <f>Standings!H64</f>
        <v>46</v>
      </c>
      <c r="E64" s="37">
        <f t="shared" si="2"/>
        <v>0.92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AT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7" sqref="AW7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305</v>
      </c>
      <c r="F2" s="81" t="s">
        <v>165</v>
      </c>
      <c r="G2" s="81" t="s">
        <v>147</v>
      </c>
      <c r="H2" s="86" t="s">
        <v>373</v>
      </c>
      <c r="I2" s="86" t="s">
        <v>372</v>
      </c>
      <c r="J2" s="86" t="s">
        <v>148</v>
      </c>
      <c r="K2" s="80" t="s">
        <v>273</v>
      </c>
      <c r="L2" s="80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158</v>
      </c>
      <c r="B3" s="4"/>
      <c r="C3" s="4"/>
      <c r="D3" s="4"/>
      <c r="E3" s="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8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25">
      <c r="A4" s="1"/>
      <c r="B4" s="1" t="s">
        <v>353</v>
      </c>
      <c r="C4" s="1">
        <v>1</v>
      </c>
      <c r="D4" s="1">
        <v>2863</v>
      </c>
      <c r="E4" s="1">
        <v>35</v>
      </c>
      <c r="F4" s="1">
        <f>IF(B4="MAL",E4,IF(E4&gt;=11,E4+variables!$B$1,11))</f>
        <v>36</v>
      </c>
      <c r="G4" s="5">
        <f>$BS4/F4</f>
        <v>0.91666666666666663</v>
      </c>
      <c r="H4" s="84">
        <v>29</v>
      </c>
      <c r="I4" s="84">
        <f>+H4+J4</f>
        <v>33</v>
      </c>
      <c r="J4" s="89">
        <v>4</v>
      </c>
      <c r="K4" s="8">
        <v>2021</v>
      </c>
      <c r="L4" s="8">
        <v>2021</v>
      </c>
      <c r="M4" s="9"/>
      <c r="N4" s="9"/>
      <c r="O4" s="9"/>
      <c r="P4" s="79">
        <f>+H4+SUM(M4:O4)</f>
        <v>29</v>
      </c>
      <c r="Q4" s="9"/>
      <c r="R4" s="9"/>
      <c r="S4" s="9"/>
      <c r="T4" s="9"/>
      <c r="U4" s="1">
        <f>SUM(P4:T4)</f>
        <v>29</v>
      </c>
      <c r="V4" s="9"/>
      <c r="W4" s="9"/>
      <c r="X4" s="9"/>
      <c r="Y4" s="9"/>
      <c r="Z4" s="1">
        <f>SUM(U4:Y4)</f>
        <v>29</v>
      </c>
      <c r="AA4" s="9">
        <v>4</v>
      </c>
      <c r="AB4" s="9"/>
      <c r="AC4" s="9"/>
      <c r="AD4" s="9"/>
      <c r="AE4" s="1">
        <f>SUM(Z4:AD4)</f>
        <v>33</v>
      </c>
      <c r="AF4" s="9"/>
      <c r="AG4" s="9"/>
      <c r="AH4" s="9"/>
      <c r="AI4" s="9"/>
      <c r="AJ4" s="1">
        <f>SUM(AE4:AI4)</f>
        <v>33</v>
      </c>
      <c r="AK4" s="9"/>
      <c r="AL4" s="9"/>
      <c r="AM4" s="9"/>
      <c r="AN4" s="9"/>
      <c r="AO4" s="1">
        <f>SUM(AJ4:AN4)</f>
        <v>33</v>
      </c>
      <c r="AP4" s="9"/>
      <c r="AQ4" s="9"/>
      <c r="AR4" s="9"/>
      <c r="AS4" s="9"/>
      <c r="AT4" s="1">
        <f>SUM(AO4:AS4)</f>
        <v>33</v>
      </c>
      <c r="AU4" s="9"/>
      <c r="AV4" s="9"/>
      <c r="AW4" s="9"/>
      <c r="AX4" s="9"/>
      <c r="AY4" s="1">
        <f>SUM(AT4:AX4)</f>
        <v>33</v>
      </c>
      <c r="AZ4" s="9"/>
      <c r="BA4" s="9"/>
      <c r="BB4" s="9"/>
      <c r="BC4" s="9"/>
      <c r="BD4" s="1">
        <f>SUM(AY4:BC4)</f>
        <v>33</v>
      </c>
      <c r="BE4" s="9"/>
      <c r="BF4" s="9"/>
      <c r="BG4" s="9"/>
      <c r="BH4" s="9"/>
      <c r="BI4" s="1">
        <f>SUM(BD4:BH4)</f>
        <v>33</v>
      </c>
      <c r="BJ4" s="9"/>
      <c r="BK4" s="9"/>
      <c r="BL4" s="9"/>
      <c r="BM4" s="9"/>
      <c r="BN4" s="1">
        <f>SUM(BI4:BM4)</f>
        <v>33</v>
      </c>
      <c r="BO4" s="9"/>
      <c r="BP4" s="9"/>
      <c r="BQ4" s="9"/>
      <c r="BR4" s="9"/>
      <c r="BS4" s="1">
        <f>SUM(BN4:BR4)</f>
        <v>33</v>
      </c>
    </row>
    <row r="5" spans="1:71" s="218" customFormat="1" x14ac:dyDescent="0.25">
      <c r="A5" s="214"/>
      <c r="B5" s="214" t="s">
        <v>156</v>
      </c>
      <c r="C5" s="214">
        <v>2</v>
      </c>
      <c r="D5" s="214">
        <v>3238</v>
      </c>
      <c r="E5" s="241">
        <v>45</v>
      </c>
      <c r="F5" s="214">
        <f>IF(B5="MAL",E5,IF(E5&gt;=11,E5+variables!$B$1,11))</f>
        <v>46</v>
      </c>
      <c r="G5" s="264">
        <f>$BS5/F5</f>
        <v>1.0217391304347827</v>
      </c>
      <c r="H5" s="265">
        <v>27</v>
      </c>
      <c r="I5" s="265">
        <f>+H5+J5</f>
        <v>28</v>
      </c>
      <c r="J5" s="260">
        <v>1</v>
      </c>
      <c r="K5" s="272">
        <v>2021</v>
      </c>
      <c r="L5" s="272">
        <v>2021</v>
      </c>
      <c r="M5" s="217"/>
      <c r="N5" s="217">
        <v>1</v>
      </c>
      <c r="O5" s="217"/>
      <c r="P5" s="216">
        <f>+H5+SUM(M5:O5)</f>
        <v>28</v>
      </c>
      <c r="Q5" s="217"/>
      <c r="R5" s="217"/>
      <c r="S5" s="217">
        <v>1</v>
      </c>
      <c r="T5" s="217">
        <v>6</v>
      </c>
      <c r="U5" s="214">
        <f>SUM(P5:T5)</f>
        <v>35</v>
      </c>
      <c r="V5" s="217"/>
      <c r="W5" s="217"/>
      <c r="X5" s="217"/>
      <c r="Y5" s="217"/>
      <c r="Z5" s="214">
        <f>SUM(U5:Y5)</f>
        <v>35</v>
      </c>
      <c r="AA5" s="217"/>
      <c r="AB5" s="217"/>
      <c r="AC5" s="217">
        <v>11</v>
      </c>
      <c r="AD5" s="217"/>
      <c r="AE5" s="214">
        <f>SUM(Z5:AD5)</f>
        <v>46</v>
      </c>
      <c r="AF5" s="217"/>
      <c r="AG5" s="217"/>
      <c r="AH5" s="217"/>
      <c r="AI5" s="217"/>
      <c r="AJ5" s="214">
        <f>SUM(AE5:AI5)</f>
        <v>46</v>
      </c>
      <c r="AK5" s="217"/>
      <c r="AL5" s="217"/>
      <c r="AM5" s="217"/>
      <c r="AN5" s="217">
        <v>1</v>
      </c>
      <c r="AO5" s="214">
        <f>SUM(AJ5:AN5)</f>
        <v>47</v>
      </c>
      <c r="AP5" s="217"/>
      <c r="AQ5" s="217"/>
      <c r="AR5" s="217"/>
      <c r="AS5" s="217"/>
      <c r="AT5" s="214">
        <f>SUM(AO5:AS5)</f>
        <v>47</v>
      </c>
      <c r="AU5" s="217"/>
      <c r="AV5" s="217"/>
      <c r="AW5" s="217"/>
      <c r="AX5" s="217"/>
      <c r="AY5" s="214">
        <f>SUM(AT5:AX5)</f>
        <v>47</v>
      </c>
      <c r="AZ5" s="217"/>
      <c r="BA5" s="217"/>
      <c r="BB5" s="217"/>
      <c r="BC5" s="217"/>
      <c r="BD5" s="214">
        <f>SUM(AY5:BC5)</f>
        <v>47</v>
      </c>
      <c r="BE5" s="217"/>
      <c r="BF5" s="217"/>
      <c r="BG5" s="217"/>
      <c r="BH5" s="217"/>
      <c r="BI5" s="214">
        <f>SUM(BD5:BH5)</f>
        <v>47</v>
      </c>
      <c r="BJ5" s="217"/>
      <c r="BK5" s="217"/>
      <c r="BL5" s="217"/>
      <c r="BM5" s="217"/>
      <c r="BN5" s="214">
        <f>SUM(BI5:BM5)</f>
        <v>47</v>
      </c>
      <c r="BO5" s="217"/>
      <c r="BP5" s="217"/>
      <c r="BQ5" s="217"/>
      <c r="BR5" s="217"/>
      <c r="BS5" s="214">
        <f>SUM(BN5:BR5)</f>
        <v>47</v>
      </c>
    </row>
    <row r="6" spans="1:71" x14ac:dyDescent="0.25">
      <c r="A6" s="1"/>
      <c r="B6" s="1" t="s">
        <v>1</v>
      </c>
      <c r="C6" s="1">
        <v>4</v>
      </c>
      <c r="D6" s="1"/>
      <c r="E6" s="11">
        <v>26</v>
      </c>
      <c r="F6" s="1">
        <f>IF(B6="MAL",E6,IF(E6&gt;=11,E6+variables!$B$1,11))</f>
        <v>27</v>
      </c>
      <c r="G6" s="5">
        <f>$BS6/F6</f>
        <v>0.81481481481481477</v>
      </c>
      <c r="H6" s="84">
        <v>17</v>
      </c>
      <c r="I6" s="84">
        <f>+H6+J6</f>
        <v>17</v>
      </c>
      <c r="J6" s="89"/>
      <c r="K6" s="8">
        <v>2021</v>
      </c>
      <c r="L6" s="8">
        <v>2021</v>
      </c>
      <c r="M6" s="9"/>
      <c r="N6" s="9"/>
      <c r="O6" s="9"/>
      <c r="P6" s="79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>
        <v>2</v>
      </c>
      <c r="X6" s="9"/>
      <c r="Y6" s="9"/>
      <c r="Z6" s="1">
        <f>SUM(U6:Y6)</f>
        <v>19</v>
      </c>
      <c r="AA6" s="9"/>
      <c r="AB6" s="9"/>
      <c r="AC6" s="9"/>
      <c r="AD6" s="9"/>
      <c r="AE6" s="1">
        <f>SUM(Z6:AD6)</f>
        <v>19</v>
      </c>
      <c r="AF6" s="9"/>
      <c r="AG6" s="9"/>
      <c r="AH6" s="9"/>
      <c r="AI6" s="9"/>
      <c r="AJ6" s="1">
        <f>SUM(AE6:AI6)</f>
        <v>19</v>
      </c>
      <c r="AK6" s="9"/>
      <c r="AL6" s="9"/>
      <c r="AM6" s="9"/>
      <c r="AN6" s="9"/>
      <c r="AO6" s="1">
        <f>SUM(AJ6:AN6)</f>
        <v>19</v>
      </c>
      <c r="AP6" s="9"/>
      <c r="AQ6" s="9"/>
      <c r="AR6" s="9"/>
      <c r="AS6" s="9"/>
      <c r="AT6" s="1">
        <f>SUM(AO6:AS6)</f>
        <v>19</v>
      </c>
      <c r="AU6" s="9"/>
      <c r="AV6" s="9"/>
      <c r="AW6" s="9">
        <v>3</v>
      </c>
      <c r="AX6" s="9"/>
      <c r="AY6" s="1">
        <f>SUM(AT6:AX6)</f>
        <v>22</v>
      </c>
      <c r="AZ6" s="9"/>
      <c r="BA6" s="9"/>
      <c r="BB6" s="9"/>
      <c r="BC6" s="9"/>
      <c r="BD6" s="1">
        <f>SUM(AY6:BC6)</f>
        <v>22</v>
      </c>
      <c r="BE6" s="9"/>
      <c r="BF6" s="9"/>
      <c r="BG6" s="9"/>
      <c r="BH6" s="9"/>
      <c r="BI6" s="1">
        <f>SUM(BD6:BH6)</f>
        <v>22</v>
      </c>
      <c r="BJ6" s="9"/>
      <c r="BK6" s="9"/>
      <c r="BL6" s="9"/>
      <c r="BM6" s="9"/>
      <c r="BN6" s="1">
        <f>SUM(BI6:BM6)</f>
        <v>22</v>
      </c>
      <c r="BO6" s="1"/>
      <c r="BQ6" s="1"/>
      <c r="BS6" s="1">
        <f>SUM(BN6:BR6)</f>
        <v>22</v>
      </c>
    </row>
    <row r="7" spans="1:71" x14ac:dyDescent="0.25">
      <c r="A7" s="1"/>
      <c r="B7" s="1"/>
      <c r="C7" s="1"/>
      <c r="D7" s="1"/>
      <c r="E7" s="1"/>
      <c r="F7" s="1"/>
      <c r="G7" s="1"/>
      <c r="H7" s="79"/>
      <c r="I7" s="79"/>
      <c r="J7" s="79"/>
      <c r="K7" s="1"/>
      <c r="L7" s="1"/>
      <c r="M7" s="1">
        <f t="shared" ref="M7:AR7" si="0">SUM(M4:M6)</f>
        <v>0</v>
      </c>
      <c r="N7" s="1">
        <f t="shared" si="0"/>
        <v>1</v>
      </c>
      <c r="O7" s="1">
        <f t="shared" si="0"/>
        <v>0</v>
      </c>
      <c r="P7" s="1">
        <f t="shared" si="0"/>
        <v>74</v>
      </c>
      <c r="Q7" s="1">
        <f t="shared" si="0"/>
        <v>0</v>
      </c>
      <c r="R7" s="1">
        <f t="shared" si="0"/>
        <v>0</v>
      </c>
      <c r="S7" s="1">
        <f t="shared" si="0"/>
        <v>1</v>
      </c>
      <c r="T7" s="1">
        <f t="shared" si="0"/>
        <v>6</v>
      </c>
      <c r="U7" s="1">
        <f t="shared" si="0"/>
        <v>81</v>
      </c>
      <c r="V7" s="1">
        <f t="shared" si="0"/>
        <v>0</v>
      </c>
      <c r="W7" s="1">
        <f t="shared" si="0"/>
        <v>2</v>
      </c>
      <c r="X7" s="1">
        <f t="shared" si="0"/>
        <v>0</v>
      </c>
      <c r="Y7" s="1">
        <f t="shared" si="0"/>
        <v>0</v>
      </c>
      <c r="Z7" s="1">
        <f t="shared" si="0"/>
        <v>83</v>
      </c>
      <c r="AA7" s="1">
        <f t="shared" si="0"/>
        <v>4</v>
      </c>
      <c r="AB7" s="1">
        <f t="shared" si="0"/>
        <v>0</v>
      </c>
      <c r="AC7" s="1">
        <f t="shared" si="0"/>
        <v>11</v>
      </c>
      <c r="AD7" s="1">
        <f t="shared" si="0"/>
        <v>0</v>
      </c>
      <c r="AE7" s="1">
        <f t="shared" si="0"/>
        <v>98</v>
      </c>
      <c r="AF7" s="1">
        <f t="shared" si="0"/>
        <v>0</v>
      </c>
      <c r="AG7" s="1">
        <f t="shared" si="0"/>
        <v>0</v>
      </c>
      <c r="AH7" s="1">
        <f t="shared" si="0"/>
        <v>0</v>
      </c>
      <c r="AI7" s="1">
        <f t="shared" si="0"/>
        <v>0</v>
      </c>
      <c r="AJ7" s="1">
        <f t="shared" si="0"/>
        <v>98</v>
      </c>
      <c r="AK7" s="1">
        <f t="shared" si="0"/>
        <v>0</v>
      </c>
      <c r="AL7" s="1">
        <f t="shared" si="0"/>
        <v>0</v>
      </c>
      <c r="AM7" s="1">
        <f t="shared" si="0"/>
        <v>0</v>
      </c>
      <c r="AN7" s="1">
        <f t="shared" si="0"/>
        <v>1</v>
      </c>
      <c r="AO7" s="1">
        <f t="shared" si="0"/>
        <v>99</v>
      </c>
      <c r="AP7" s="1">
        <f t="shared" si="0"/>
        <v>0</v>
      </c>
      <c r="AQ7" s="1">
        <f t="shared" si="0"/>
        <v>0</v>
      </c>
      <c r="AR7" s="1">
        <f t="shared" si="0"/>
        <v>0</v>
      </c>
      <c r="AS7" s="1">
        <f t="shared" ref="AS7:BS7" si="1">SUM(AS4:AS6)</f>
        <v>0</v>
      </c>
      <c r="AT7" s="1">
        <f t="shared" si="1"/>
        <v>99</v>
      </c>
      <c r="AU7" s="1">
        <f t="shared" si="1"/>
        <v>0</v>
      </c>
      <c r="AV7" s="1">
        <f t="shared" si="1"/>
        <v>0</v>
      </c>
      <c r="AW7" s="1">
        <f t="shared" si="1"/>
        <v>3</v>
      </c>
      <c r="AX7" s="1">
        <f t="shared" si="1"/>
        <v>0</v>
      </c>
      <c r="AY7" s="1">
        <f t="shared" si="1"/>
        <v>102</v>
      </c>
      <c r="AZ7" s="1">
        <f t="shared" si="1"/>
        <v>0</v>
      </c>
      <c r="BA7" s="1">
        <f t="shared" si="1"/>
        <v>0</v>
      </c>
      <c r="BB7" s="1">
        <f t="shared" si="1"/>
        <v>0</v>
      </c>
      <c r="BC7" s="1">
        <f t="shared" si="1"/>
        <v>0</v>
      </c>
      <c r="BD7" s="1">
        <f t="shared" si="1"/>
        <v>102</v>
      </c>
      <c r="BE7" s="1">
        <f t="shared" si="1"/>
        <v>0</v>
      </c>
      <c r="BF7" s="1">
        <f t="shared" si="1"/>
        <v>0</v>
      </c>
      <c r="BG7" s="1">
        <f t="shared" si="1"/>
        <v>0</v>
      </c>
      <c r="BH7" s="1">
        <f t="shared" si="1"/>
        <v>0</v>
      </c>
      <c r="BI7" s="1">
        <f t="shared" si="1"/>
        <v>102</v>
      </c>
      <c r="BJ7" s="1">
        <f t="shared" si="1"/>
        <v>0</v>
      </c>
      <c r="BK7" s="1">
        <f t="shared" si="1"/>
        <v>0</v>
      </c>
      <c r="BL7" s="1">
        <f t="shared" si="1"/>
        <v>0</v>
      </c>
      <c r="BM7" s="1">
        <f t="shared" si="1"/>
        <v>0</v>
      </c>
      <c r="BN7" s="1">
        <f t="shared" si="1"/>
        <v>102</v>
      </c>
      <c r="BO7" s="1">
        <f t="shared" si="1"/>
        <v>0</v>
      </c>
      <c r="BP7" s="1">
        <f t="shared" si="1"/>
        <v>0</v>
      </c>
      <c r="BQ7" s="1">
        <f t="shared" si="1"/>
        <v>0</v>
      </c>
      <c r="BR7" s="1">
        <f t="shared" si="1"/>
        <v>0</v>
      </c>
      <c r="BS7" s="1">
        <f t="shared" si="1"/>
        <v>102</v>
      </c>
    </row>
    <row r="8" spans="1:71" x14ac:dyDescent="0.25">
      <c r="A8" s="1"/>
      <c r="B8" s="1" t="s">
        <v>244</v>
      </c>
      <c r="C8" s="1">
        <f>COUNT(C4:C6)</f>
        <v>3</v>
      </c>
      <c r="D8" s="1"/>
      <c r="E8" s="1">
        <f>SUM(E3:E7)</f>
        <v>106</v>
      </c>
      <c r="F8" s="1">
        <f>SUM(F3:F7)</f>
        <v>109</v>
      </c>
      <c r="G8" s="2">
        <f>$BS7/F8</f>
        <v>0.93577981651376152</v>
      </c>
      <c r="H8" s="79">
        <f>SUM(H3:H6)</f>
        <v>73</v>
      </c>
      <c r="I8" s="79">
        <f>SUM(I3:I6)</f>
        <v>78</v>
      </c>
      <c r="J8" s="79">
        <f>SUM(J3:J6)</f>
        <v>5</v>
      </c>
      <c r="K8" s="1"/>
      <c r="L8" s="1"/>
      <c r="M8" s="1"/>
      <c r="N8" s="1"/>
      <c r="O8" s="1"/>
      <c r="P8" s="2">
        <f>P7/F8</f>
        <v>0.67889908256880738</v>
      </c>
      <c r="Q8" s="1"/>
      <c r="R8" s="1">
        <f>M7+R7</f>
        <v>0</v>
      </c>
      <c r="S8" s="1">
        <f>N7+S7</f>
        <v>2</v>
      </c>
      <c r="T8" s="1">
        <f>O7+T7</f>
        <v>6</v>
      </c>
      <c r="U8" s="2">
        <f>U7/F8</f>
        <v>0.74311926605504586</v>
      </c>
      <c r="V8" s="1"/>
      <c r="W8" s="1">
        <f>R8+W7</f>
        <v>2</v>
      </c>
      <c r="X8" s="1">
        <f>S8+X7</f>
        <v>2</v>
      </c>
      <c r="Y8" s="1">
        <f>T8+Y7</f>
        <v>6</v>
      </c>
      <c r="Z8" s="2">
        <f>Z7/F8</f>
        <v>0.76146788990825687</v>
      </c>
      <c r="AA8" s="1"/>
      <c r="AB8" s="1">
        <f>W8+AB7</f>
        <v>2</v>
      </c>
      <c r="AC8" s="1">
        <f>X8+AC7</f>
        <v>13</v>
      </c>
      <c r="AD8" s="1">
        <f>Y8+AD7</f>
        <v>6</v>
      </c>
      <c r="AE8" s="2">
        <f>AE7/F8</f>
        <v>0.8990825688073395</v>
      </c>
      <c r="AF8" s="1"/>
      <c r="AG8" s="1">
        <f>AB8+AG7</f>
        <v>2</v>
      </c>
      <c r="AH8" s="1">
        <f>AC8+AH7</f>
        <v>13</v>
      </c>
      <c r="AI8" s="1">
        <f>AD8+AI7</f>
        <v>6</v>
      </c>
      <c r="AJ8" s="2">
        <f>AJ7/F8</f>
        <v>0.8990825688073395</v>
      </c>
      <c r="AK8" s="1"/>
      <c r="AL8" s="1">
        <f>AG8+AL7</f>
        <v>2</v>
      </c>
      <c r="AM8" s="1">
        <f>AH8+AM7</f>
        <v>13</v>
      </c>
      <c r="AN8" s="1">
        <f>AI8+AN7</f>
        <v>7</v>
      </c>
      <c r="AO8" s="2">
        <f>AO7/F8</f>
        <v>0.90825688073394495</v>
      </c>
      <c r="AP8" s="1"/>
      <c r="AQ8" s="1">
        <f>AL8+AQ7</f>
        <v>2</v>
      </c>
      <c r="AR8" s="1">
        <f>AM8+AR7</f>
        <v>13</v>
      </c>
      <c r="AS8" s="1">
        <f>AN8+AS7</f>
        <v>7</v>
      </c>
      <c r="AT8" s="2">
        <f>AT7/F8</f>
        <v>0.90825688073394495</v>
      </c>
      <c r="AU8" s="1"/>
      <c r="AV8" s="1">
        <f>AQ8+AV7</f>
        <v>2</v>
      </c>
      <c r="AW8" s="1">
        <f>AR8+AW7</f>
        <v>16</v>
      </c>
      <c r="AX8" s="1">
        <f>AS8+AX7</f>
        <v>7</v>
      </c>
      <c r="AY8" s="2">
        <f>AY7/F8</f>
        <v>0.93577981651376152</v>
      </c>
      <c r="AZ8" s="1"/>
      <c r="BA8" s="1">
        <f>AV8+BA7</f>
        <v>2</v>
      </c>
      <c r="BB8" s="1">
        <f>AW8+BB7</f>
        <v>16</v>
      </c>
      <c r="BC8" s="1">
        <f>AX8+BC7</f>
        <v>7</v>
      </c>
      <c r="BD8" s="2">
        <f>BD7/F8</f>
        <v>0.93577981651376152</v>
      </c>
      <c r="BE8" s="1"/>
      <c r="BF8" s="1">
        <f>BA8+BF7</f>
        <v>2</v>
      </c>
      <c r="BG8" s="1">
        <f>BB8+BG7</f>
        <v>16</v>
      </c>
      <c r="BH8" s="1">
        <f>BC8+BH7</f>
        <v>7</v>
      </c>
      <c r="BI8" s="2">
        <f>BI7/F8</f>
        <v>0.93577981651376152</v>
      </c>
      <c r="BJ8" s="1"/>
      <c r="BK8" s="1">
        <f>BF8+BK7</f>
        <v>2</v>
      </c>
      <c r="BL8" s="1">
        <f>BG8+BL7</f>
        <v>16</v>
      </c>
      <c r="BM8" s="1">
        <f>BH8+BM7</f>
        <v>7</v>
      </c>
      <c r="BN8" s="2">
        <f>BN7/F8</f>
        <v>0.93577981651376152</v>
      </c>
      <c r="BO8" s="1"/>
      <c r="BP8" s="1">
        <f>BK8+BP7</f>
        <v>2</v>
      </c>
      <c r="BQ8" s="1">
        <f>BL8+BQ7</f>
        <v>16</v>
      </c>
      <c r="BR8" s="1">
        <f>BM8+BR7</f>
        <v>7</v>
      </c>
      <c r="BS8" s="2">
        <f>BS7/F8</f>
        <v>0.93577981651376152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9" sqref="H9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8.5703125" customWidth="1"/>
    <col min="52" max="55" width="3" customWidth="1"/>
    <col min="56" max="56" width="8.7109375" customWidth="1"/>
    <col min="57" max="60" width="3" customWidth="1"/>
    <col min="61" max="61" width="8.5703125" customWidth="1"/>
    <col min="62" max="65" width="3" customWidth="1"/>
    <col min="66" max="66" width="9" customWidth="1"/>
    <col min="67" max="70" width="3" customWidth="1"/>
    <col min="71" max="71" width="8.425781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6" t="s">
        <v>305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322</v>
      </c>
      <c r="B3" s="4"/>
      <c r="C3" s="4"/>
      <c r="D3" s="4"/>
      <c r="E3" s="4"/>
      <c r="F3" s="1"/>
      <c r="G3" s="2"/>
      <c r="H3" s="84"/>
      <c r="I3" s="84"/>
      <c r="J3" s="88"/>
      <c r="K3" s="43"/>
      <c r="L3" s="8"/>
      <c r="M3" s="8"/>
      <c r="N3" s="8"/>
      <c r="O3" s="8"/>
      <c r="P3" s="84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25">
      <c r="A4" s="1"/>
      <c r="B4" s="1" t="s">
        <v>209</v>
      </c>
      <c r="C4" s="1">
        <v>6</v>
      </c>
      <c r="D4" s="10">
        <v>3885</v>
      </c>
      <c r="E4" s="11">
        <v>87</v>
      </c>
      <c r="F4" s="1">
        <f>IF(B4="MAL",E4,IF(E4&gt;=11,E4+variables!$B$1,11))</f>
        <v>88</v>
      </c>
      <c r="G4" s="2">
        <f>$BS4/F4</f>
        <v>0.875</v>
      </c>
      <c r="H4" s="79">
        <v>77</v>
      </c>
      <c r="I4" s="84">
        <f>+H4+J4</f>
        <v>77</v>
      </c>
      <c r="J4" s="89"/>
      <c r="K4" s="9">
        <v>2021</v>
      </c>
      <c r="L4" s="9">
        <v>2021</v>
      </c>
      <c r="M4" s="9"/>
      <c r="N4" s="9"/>
      <c r="O4" s="9"/>
      <c r="P4" s="79">
        <f>H4+SUM(M4:O4)</f>
        <v>77</v>
      </c>
      <c r="Q4" s="9"/>
      <c r="R4" s="9"/>
      <c r="S4" s="9"/>
      <c r="T4" s="9"/>
      <c r="U4" s="1">
        <f>SUM(P4:T4)</f>
        <v>77</v>
      </c>
      <c r="V4" s="9"/>
      <c r="W4" s="9"/>
      <c r="X4" s="9"/>
      <c r="Y4" s="9"/>
      <c r="Z4" s="1">
        <f>SUM(U4:Y4)</f>
        <v>77</v>
      </c>
      <c r="AA4" s="9"/>
      <c r="AB4" s="9"/>
      <c r="AC4" s="9"/>
      <c r="AD4" s="9"/>
      <c r="AE4" s="1">
        <f>SUM(Z4:AD4)</f>
        <v>77</v>
      </c>
      <c r="AF4" s="9"/>
      <c r="AG4" s="9"/>
      <c r="AH4" s="9"/>
      <c r="AI4" s="9"/>
      <c r="AJ4" s="1">
        <f>SUM(AE4:AI4)</f>
        <v>77</v>
      </c>
      <c r="AK4" s="9"/>
      <c r="AL4" s="9"/>
      <c r="AM4" s="9"/>
      <c r="AN4" s="9"/>
      <c r="AO4" s="1">
        <f>SUM(AJ4:AN4)</f>
        <v>77</v>
      </c>
      <c r="AP4" s="9"/>
      <c r="AQ4" s="9"/>
      <c r="AR4" s="9"/>
      <c r="AS4" s="9"/>
      <c r="AT4" s="1">
        <f>SUM(AO4:AS4)</f>
        <v>77</v>
      </c>
      <c r="AU4" s="9"/>
      <c r="AV4" s="9"/>
      <c r="AW4" s="9"/>
      <c r="AX4" s="9"/>
      <c r="AY4" s="1">
        <f>SUM(AT4:AX4)</f>
        <v>77</v>
      </c>
      <c r="AZ4" s="9"/>
      <c r="BA4" s="9"/>
      <c r="BB4" s="9"/>
      <c r="BC4" s="9"/>
      <c r="BD4" s="1">
        <f>SUM(AY4:BC4)</f>
        <v>77</v>
      </c>
      <c r="BE4" s="9"/>
      <c r="BF4" s="9"/>
      <c r="BG4" s="9"/>
      <c r="BH4" s="9"/>
      <c r="BI4" s="1">
        <f>SUM(BD4:BH4)</f>
        <v>77</v>
      </c>
      <c r="BJ4" s="9"/>
      <c r="BK4" s="9"/>
      <c r="BL4" s="9"/>
      <c r="BM4" s="9"/>
      <c r="BN4" s="1">
        <f>SUM(BI4:BM4)</f>
        <v>77</v>
      </c>
      <c r="BO4" s="9"/>
      <c r="BP4" s="9"/>
      <c r="BQ4" s="9"/>
      <c r="BR4" s="9"/>
      <c r="BS4" s="1">
        <f>SUM(BN4:BR4)</f>
        <v>77</v>
      </c>
    </row>
    <row r="5" spans="1:71" x14ac:dyDescent="0.25">
      <c r="A5" s="1"/>
      <c r="B5" s="1"/>
      <c r="C5" s="1"/>
      <c r="D5" s="1"/>
      <c r="E5" s="1"/>
      <c r="F5" s="1"/>
      <c r="G5" s="1"/>
      <c r="H5" s="79"/>
      <c r="I5" s="79"/>
      <c r="J5" s="79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79">
        <f>SUM(P3:P4)</f>
        <v>77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SUM(U3:U4)</f>
        <v>77</v>
      </c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77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77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77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77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77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77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77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77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77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77</v>
      </c>
    </row>
    <row r="6" spans="1:71" x14ac:dyDescent="0.25">
      <c r="A6" s="1"/>
      <c r="B6" s="1" t="s">
        <v>244</v>
      </c>
      <c r="C6" s="1">
        <v>1</v>
      </c>
      <c r="D6" s="1"/>
      <c r="E6" s="1">
        <f>SUM(E3:E5)</f>
        <v>87</v>
      </c>
      <c r="F6" s="1">
        <f>SUM(F3:F5)</f>
        <v>88</v>
      </c>
      <c r="G6" s="2">
        <f>$BS5/F6</f>
        <v>0.875</v>
      </c>
      <c r="H6" s="79">
        <f>SUM(H3:H4)</f>
        <v>77</v>
      </c>
      <c r="I6" s="79">
        <f>SUM(I3:I4)</f>
        <v>77</v>
      </c>
      <c r="J6" s="79">
        <f>SUM(J3:J4)</f>
        <v>0</v>
      </c>
      <c r="K6" s="1"/>
      <c r="L6" s="1"/>
      <c r="M6" s="1"/>
      <c r="N6" s="1"/>
      <c r="O6" s="1"/>
      <c r="P6" s="2">
        <f>P5/F6</f>
        <v>0.875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0.875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0.875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0.875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0.875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0.875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0.875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0.875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0.875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0.875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0.875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0.875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5"/>
  <sheetViews>
    <sheetView zoomScale="150" workbookViewId="0">
      <pane xSplit="12" ySplit="2" topLeftCell="AP12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17" sqref="H17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81" t="s">
        <v>165</v>
      </c>
      <c r="G2" s="81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38</v>
      </c>
      <c r="B3" s="4"/>
      <c r="C3" s="4"/>
      <c r="D3" s="4"/>
      <c r="E3" s="1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351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3" si="0">SUM(BN3:BR3)</f>
        <v>0</v>
      </c>
    </row>
    <row r="4" spans="1:71" s="110" customFormat="1" x14ac:dyDescent="0.25">
      <c r="A4" s="138"/>
      <c r="B4" s="128" t="s">
        <v>396</v>
      </c>
      <c r="C4" s="129">
        <v>1</v>
      </c>
      <c r="D4" s="128"/>
      <c r="E4" s="129">
        <v>17</v>
      </c>
      <c r="F4" s="106">
        <f>IF(B4="MAL",E4,IF(E4&gt;=11,E4+variables!$B$1,11))</f>
        <v>18</v>
      </c>
      <c r="G4" s="113">
        <f t="shared" ref="G4:G23" si="1">$BS4/F4</f>
        <v>0.72222222222222221</v>
      </c>
      <c r="H4" s="114">
        <v>5</v>
      </c>
      <c r="I4" s="114">
        <f t="shared" ref="I4:I23" si="2">+H4+J4</f>
        <v>6</v>
      </c>
      <c r="J4" s="131">
        <v>1</v>
      </c>
      <c r="K4" s="116">
        <v>2021</v>
      </c>
      <c r="L4" s="116">
        <v>2021</v>
      </c>
      <c r="M4" s="116"/>
      <c r="N4" s="116"/>
      <c r="O4" s="116"/>
      <c r="P4" s="108">
        <f>H4+SUM(M4:O4)</f>
        <v>5</v>
      </c>
      <c r="Q4" s="116"/>
      <c r="R4" s="116"/>
      <c r="S4" s="116"/>
      <c r="T4" s="116"/>
      <c r="U4" s="106">
        <f>SUM(P4:T4)</f>
        <v>5</v>
      </c>
      <c r="V4" s="116"/>
      <c r="W4" s="116"/>
      <c r="X4" s="116"/>
      <c r="Y4" s="116"/>
      <c r="Z4" s="106">
        <f>SUM(U4:Y4)</f>
        <v>5</v>
      </c>
      <c r="AA4" s="116"/>
      <c r="AB4" s="116"/>
      <c r="AC4" s="116"/>
      <c r="AD4" s="116"/>
      <c r="AE4" s="106">
        <f>SUM(Z4:AD4)</f>
        <v>5</v>
      </c>
      <c r="AF4" s="116"/>
      <c r="AG4" s="116"/>
      <c r="AH4" s="116"/>
      <c r="AI4" s="116"/>
      <c r="AJ4" s="106">
        <f>SUM(AE4:AI4)</f>
        <v>5</v>
      </c>
      <c r="AK4" s="116"/>
      <c r="AL4" s="116"/>
      <c r="AM4" s="116"/>
      <c r="AN4" s="116"/>
      <c r="AO4" s="106">
        <f>SUM(AJ4:AN4)</f>
        <v>5</v>
      </c>
      <c r="AP4" s="116">
        <v>1</v>
      </c>
      <c r="AQ4" s="116"/>
      <c r="AR4" s="116">
        <v>7</v>
      </c>
      <c r="AS4" s="116"/>
      <c r="AT4" s="106">
        <f>SUM(AO4:AS4)</f>
        <v>13</v>
      </c>
      <c r="AU4" s="116"/>
      <c r="AV4" s="116"/>
      <c r="AW4" s="116"/>
      <c r="AX4" s="116"/>
      <c r="AY4" s="106">
        <f>SUM(AT4:AX4)</f>
        <v>13</v>
      </c>
      <c r="AZ4" s="116"/>
      <c r="BA4" s="116"/>
      <c r="BB4" s="116"/>
      <c r="BC4" s="116"/>
      <c r="BD4" s="106">
        <f>SUM(AY4:BC4)</f>
        <v>13</v>
      </c>
      <c r="BE4" s="116"/>
      <c r="BF4" s="116"/>
      <c r="BG4" s="116"/>
      <c r="BH4" s="116"/>
      <c r="BI4" s="106">
        <f>SUM(BD4:BH4)</f>
        <v>13</v>
      </c>
      <c r="BJ4" s="116"/>
      <c r="BK4" s="116"/>
      <c r="BL4" s="116"/>
      <c r="BM4" s="116"/>
      <c r="BN4" s="106">
        <f>SUM(BI4:BM4)</f>
        <v>13</v>
      </c>
      <c r="BO4" s="116"/>
      <c r="BP4" s="116"/>
      <c r="BQ4" s="116"/>
      <c r="BR4" s="116"/>
      <c r="BS4" s="106">
        <f t="shared" si="0"/>
        <v>13</v>
      </c>
    </row>
    <row r="5" spans="1:71" x14ac:dyDescent="0.25">
      <c r="A5" s="1"/>
      <c r="B5" s="1" t="s">
        <v>34</v>
      </c>
      <c r="C5" s="12">
        <v>2</v>
      </c>
      <c r="D5" s="12">
        <v>4643</v>
      </c>
      <c r="E5" s="12">
        <v>31</v>
      </c>
      <c r="F5" s="1">
        <f>IF(B5="MAL",E5,IF(E5&gt;=11,E5+variables!$B$1,11))</f>
        <v>32</v>
      </c>
      <c r="G5" s="5">
        <f t="shared" si="1"/>
        <v>0.8125</v>
      </c>
      <c r="H5" s="84">
        <v>12</v>
      </c>
      <c r="I5" s="84">
        <f t="shared" si="2"/>
        <v>12</v>
      </c>
      <c r="J5" s="89"/>
      <c r="K5" s="8">
        <v>2021</v>
      </c>
      <c r="L5" s="8">
        <v>2021</v>
      </c>
      <c r="M5" s="9"/>
      <c r="N5" s="9"/>
      <c r="O5" s="9"/>
      <c r="P5" s="79">
        <f>H5+SUM(M5:O5)</f>
        <v>12</v>
      </c>
      <c r="Q5" s="9"/>
      <c r="R5" s="9"/>
      <c r="S5" s="9"/>
      <c r="T5" s="9"/>
      <c r="U5" s="1">
        <f>SUM(P5:T5)</f>
        <v>12</v>
      </c>
      <c r="V5" s="9"/>
      <c r="W5" s="9"/>
      <c r="X5" s="9"/>
      <c r="Y5" s="9"/>
      <c r="Z5" s="1">
        <f>SUM(U5:Y5)</f>
        <v>12</v>
      </c>
      <c r="AA5" s="9"/>
      <c r="AB5" s="9"/>
      <c r="AC5" s="9"/>
      <c r="AD5" s="9"/>
      <c r="AE5" s="1">
        <f>SUM(Z5:AD5)</f>
        <v>12</v>
      </c>
      <c r="AF5" s="9"/>
      <c r="AG5" s="9"/>
      <c r="AH5" s="9"/>
      <c r="AI5" s="9"/>
      <c r="AJ5" s="1">
        <f>SUM(AE5:AI5)</f>
        <v>12</v>
      </c>
      <c r="AK5" s="9"/>
      <c r="AL5" s="9"/>
      <c r="AM5" s="9"/>
      <c r="AN5" s="9"/>
      <c r="AO5" s="1">
        <f>SUM(AJ5:AN5)</f>
        <v>12</v>
      </c>
      <c r="AP5" s="9"/>
      <c r="AQ5" s="9"/>
      <c r="AR5" s="9"/>
      <c r="AS5" s="9"/>
      <c r="AT5" s="1">
        <f>SUM(AO5:AS5)</f>
        <v>12</v>
      </c>
      <c r="AU5" s="9"/>
      <c r="AV5" s="9"/>
      <c r="AW5" s="9">
        <v>14</v>
      </c>
      <c r="AX5" s="9"/>
      <c r="AY5" s="1">
        <f>SUM(AT5:AX5)</f>
        <v>26</v>
      </c>
      <c r="AZ5" s="9"/>
      <c r="BA5" s="9"/>
      <c r="BB5" s="9"/>
      <c r="BC5" s="9"/>
      <c r="BD5" s="1">
        <f>SUM(AY5:BC5)</f>
        <v>26</v>
      </c>
      <c r="BE5" s="9"/>
      <c r="BF5" s="9"/>
      <c r="BG5" s="9"/>
      <c r="BH5" s="9"/>
      <c r="BI5" s="1">
        <f>SUM(BD5:BH5)</f>
        <v>26</v>
      </c>
      <c r="BJ5" s="9"/>
      <c r="BK5" s="9"/>
      <c r="BL5" s="9"/>
      <c r="BM5" s="9"/>
      <c r="BN5" s="1">
        <f>SUM(BI5:BM5)</f>
        <v>26</v>
      </c>
      <c r="BO5" s="9"/>
      <c r="BP5" s="9"/>
      <c r="BQ5" s="9"/>
      <c r="BR5" s="9"/>
      <c r="BS5" s="1">
        <f t="shared" si="0"/>
        <v>26</v>
      </c>
    </row>
    <row r="6" spans="1:71" x14ac:dyDescent="0.25">
      <c r="A6" s="1"/>
      <c r="B6" s="1" t="s">
        <v>23</v>
      </c>
      <c r="C6" s="12">
        <v>8</v>
      </c>
      <c r="D6" s="12" t="s">
        <v>182</v>
      </c>
      <c r="E6" s="12">
        <v>37</v>
      </c>
      <c r="F6" s="1">
        <f>IF(B6="MAL",E6,IF(E6&gt;=11,E6+variables!$B$1,11))</f>
        <v>38</v>
      </c>
      <c r="G6" s="5">
        <f t="shared" si="1"/>
        <v>0.68421052631578949</v>
      </c>
      <c r="H6" s="84">
        <v>18</v>
      </c>
      <c r="I6" s="84">
        <f t="shared" si="2"/>
        <v>19</v>
      </c>
      <c r="J6" s="89">
        <v>1</v>
      </c>
      <c r="K6" s="8">
        <v>2021</v>
      </c>
      <c r="L6" s="8">
        <v>2021</v>
      </c>
      <c r="M6" s="9"/>
      <c r="N6" s="9"/>
      <c r="O6" s="9"/>
      <c r="P6" s="79">
        <f t="shared" ref="P6:P23" si="3">H6+SUM(M6:O6)</f>
        <v>18</v>
      </c>
      <c r="Q6" s="9">
        <v>1</v>
      </c>
      <c r="R6" s="9"/>
      <c r="S6" s="9"/>
      <c r="T6" s="9"/>
      <c r="U6" s="1">
        <f>SUM(P6:T6)</f>
        <v>19</v>
      </c>
      <c r="V6" s="9"/>
      <c r="W6" s="9"/>
      <c r="X6" s="9"/>
      <c r="Y6" s="9"/>
      <c r="Z6" s="1">
        <f>SUM(U6:Y6)</f>
        <v>19</v>
      </c>
      <c r="AA6" s="9"/>
      <c r="AB6" s="9"/>
      <c r="AC6" s="9">
        <v>7</v>
      </c>
      <c r="AD6" s="9"/>
      <c r="AE6" s="1">
        <f>SUM(Z6:AD6)</f>
        <v>26</v>
      </c>
      <c r="AF6" s="9"/>
      <c r="AG6" s="9"/>
      <c r="AH6" s="9"/>
      <c r="AI6" s="9"/>
      <c r="AJ6" s="1">
        <f>SUM(AE6:AI6)</f>
        <v>26</v>
      </c>
      <c r="AK6" s="9"/>
      <c r="AL6" s="9"/>
      <c r="AM6" s="9"/>
      <c r="AN6" s="9"/>
      <c r="AO6" s="1">
        <f>SUM(AJ6:AN6)</f>
        <v>26</v>
      </c>
      <c r="AP6" s="9"/>
      <c r="AQ6" s="9"/>
      <c r="AR6" s="9"/>
      <c r="AS6" s="9"/>
      <c r="AT6" s="1">
        <f>SUM(AO6:AS6)</f>
        <v>26</v>
      </c>
      <c r="AU6" s="9"/>
      <c r="AV6" s="9"/>
      <c r="AW6" s="9"/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/>
      <c r="BH6" s="9"/>
      <c r="BI6" s="1">
        <f>SUM(BD6:BH6)</f>
        <v>26</v>
      </c>
      <c r="BJ6" s="9"/>
      <c r="BK6" s="9"/>
      <c r="BL6" s="9"/>
      <c r="BM6" s="9"/>
      <c r="BN6" s="1">
        <f>SUM(BI6:BM6)</f>
        <v>26</v>
      </c>
      <c r="BO6" s="9"/>
      <c r="BP6" s="9"/>
      <c r="BQ6" s="9"/>
      <c r="BR6" s="9"/>
      <c r="BS6" s="1">
        <f t="shared" si="0"/>
        <v>26</v>
      </c>
    </row>
    <row r="7" spans="1:71" s="110" customFormat="1" x14ac:dyDescent="0.25">
      <c r="A7" s="106"/>
      <c r="B7" s="106" t="s">
        <v>91</v>
      </c>
      <c r="C7" s="111">
        <v>11</v>
      </c>
      <c r="D7" s="111">
        <v>10210</v>
      </c>
      <c r="E7" s="111">
        <v>18</v>
      </c>
      <c r="F7" s="106">
        <f>IF(B7="MAL",E7,IF(E7&gt;=11,E7+variables!$B$1,11))</f>
        <v>19</v>
      </c>
      <c r="G7" s="113">
        <f t="shared" si="1"/>
        <v>0.94736842105263153</v>
      </c>
      <c r="H7" s="114">
        <v>8</v>
      </c>
      <c r="I7" s="114">
        <f t="shared" si="2"/>
        <v>8</v>
      </c>
      <c r="J7" s="115"/>
      <c r="K7" s="116">
        <v>2021</v>
      </c>
      <c r="L7" s="116">
        <v>2021</v>
      </c>
      <c r="M7" s="109"/>
      <c r="N7" s="109"/>
      <c r="O7" s="109"/>
      <c r="P7" s="108">
        <f t="shared" si="3"/>
        <v>8</v>
      </c>
      <c r="Q7" s="109"/>
      <c r="R7" s="109"/>
      <c r="S7" s="109"/>
      <c r="T7" s="109"/>
      <c r="U7" s="106">
        <f>SUM(P7:T7)</f>
        <v>8</v>
      </c>
      <c r="V7" s="109"/>
      <c r="W7" s="109"/>
      <c r="X7" s="109"/>
      <c r="Y7" s="109"/>
      <c r="Z7" s="106">
        <f>SUM(U7:Y7)</f>
        <v>8</v>
      </c>
      <c r="AA7" s="109"/>
      <c r="AB7" s="109"/>
      <c r="AC7" s="109"/>
      <c r="AD7" s="109"/>
      <c r="AE7" s="106">
        <f>SUM(Z7:AD7)</f>
        <v>8</v>
      </c>
      <c r="AF7" s="109"/>
      <c r="AG7" s="109"/>
      <c r="AH7" s="109"/>
      <c r="AI7" s="109"/>
      <c r="AJ7" s="106">
        <f>SUM(AE7:AI7)</f>
        <v>8</v>
      </c>
      <c r="AK7" s="109"/>
      <c r="AL7" s="109"/>
      <c r="AM7" s="109"/>
      <c r="AN7" s="109"/>
      <c r="AO7" s="106">
        <f>SUM(AJ7:AN7)</f>
        <v>8</v>
      </c>
      <c r="AP7" s="109"/>
      <c r="AQ7" s="109"/>
      <c r="AR7" s="109">
        <v>10</v>
      </c>
      <c r="AS7" s="109"/>
      <c r="AT7" s="106">
        <f>SUM(AO7:AS7)</f>
        <v>18</v>
      </c>
      <c r="AU7" s="109"/>
      <c r="AV7" s="109"/>
      <c r="AW7" s="109"/>
      <c r="AX7" s="109"/>
      <c r="AY7" s="106">
        <f>SUM(AT7:AX7)</f>
        <v>18</v>
      </c>
      <c r="AZ7" s="109"/>
      <c r="BA7" s="109"/>
      <c r="BB7" s="109"/>
      <c r="BC7" s="109"/>
      <c r="BD7" s="106">
        <f>SUM(AY7:BC7)</f>
        <v>18</v>
      </c>
      <c r="BE7" s="109"/>
      <c r="BF7" s="109"/>
      <c r="BG7" s="109"/>
      <c r="BH7" s="109"/>
      <c r="BI7" s="106">
        <f>SUM(BD7:BH7)</f>
        <v>18</v>
      </c>
      <c r="BJ7" s="109"/>
      <c r="BK7" s="109"/>
      <c r="BL7" s="109"/>
      <c r="BM7" s="109"/>
      <c r="BN7" s="106">
        <f>SUM(BI7:BM7)</f>
        <v>18</v>
      </c>
      <c r="BO7" s="109"/>
      <c r="BP7" s="109"/>
      <c r="BQ7" s="109"/>
      <c r="BR7" s="109"/>
      <c r="BS7" s="106">
        <f t="shared" si="0"/>
        <v>18</v>
      </c>
    </row>
    <row r="8" spans="1:71" s="110" customFormat="1" x14ac:dyDescent="0.25">
      <c r="A8" s="106"/>
      <c r="B8" s="106" t="s">
        <v>301</v>
      </c>
      <c r="C8" s="111">
        <v>17</v>
      </c>
      <c r="D8" s="111">
        <v>2488</v>
      </c>
      <c r="E8" s="111">
        <v>29</v>
      </c>
      <c r="F8" s="106">
        <f>IF(B8="MAL",E8,IF(E8&gt;=11,E8+variables!$B$1,11))</f>
        <v>30</v>
      </c>
      <c r="G8" s="113">
        <f t="shared" si="1"/>
        <v>0.8</v>
      </c>
      <c r="H8" s="114">
        <v>10</v>
      </c>
      <c r="I8" s="114">
        <f t="shared" si="2"/>
        <v>11</v>
      </c>
      <c r="J8" s="115">
        <v>1</v>
      </c>
      <c r="K8" s="116">
        <v>2021</v>
      </c>
      <c r="L8" s="116">
        <v>2021</v>
      </c>
      <c r="M8" s="109"/>
      <c r="N8" s="109"/>
      <c r="O8" s="109">
        <v>1</v>
      </c>
      <c r="P8" s="108">
        <f t="shared" si="3"/>
        <v>11</v>
      </c>
      <c r="Q8" s="109"/>
      <c r="R8" s="109"/>
      <c r="S8" s="109"/>
      <c r="T8" s="109"/>
      <c r="U8" s="106">
        <f t="shared" ref="U8:U17" si="4">SUM(P8:T8)</f>
        <v>11</v>
      </c>
      <c r="V8" s="109"/>
      <c r="W8" s="109"/>
      <c r="X8" s="109"/>
      <c r="Y8" s="109"/>
      <c r="Z8" s="106">
        <f t="shared" ref="Z8:Z17" si="5">SUM(U8:Y8)</f>
        <v>11</v>
      </c>
      <c r="AA8" s="109"/>
      <c r="AB8" s="109"/>
      <c r="AC8" s="109"/>
      <c r="AD8" s="109"/>
      <c r="AE8" s="106">
        <f t="shared" ref="AE8:AE17" si="6">SUM(Z8:AD8)</f>
        <v>11</v>
      </c>
      <c r="AF8" s="109"/>
      <c r="AG8" s="109"/>
      <c r="AH8" s="109">
        <v>7</v>
      </c>
      <c r="AI8" s="109"/>
      <c r="AJ8" s="106">
        <f t="shared" ref="AJ8:AJ17" si="7">SUM(AE8:AI8)</f>
        <v>18</v>
      </c>
      <c r="AK8" s="109">
        <v>1</v>
      </c>
      <c r="AL8" s="109">
        <v>2</v>
      </c>
      <c r="AM8" s="109">
        <v>2</v>
      </c>
      <c r="AN8" s="109"/>
      <c r="AO8" s="106">
        <f t="shared" ref="AO8:AO17" si="8">SUM(AJ8:AN8)</f>
        <v>23</v>
      </c>
      <c r="AP8" s="109"/>
      <c r="AQ8" s="109"/>
      <c r="AR8" s="109">
        <v>1</v>
      </c>
      <c r="AS8" s="109"/>
      <c r="AT8" s="106">
        <f t="shared" ref="AT8:AT17" si="9">SUM(AO8:AS8)</f>
        <v>24</v>
      </c>
      <c r="AU8" s="109"/>
      <c r="AV8" s="109"/>
      <c r="AW8" s="109"/>
      <c r="AX8" s="109"/>
      <c r="AY8" s="106">
        <f t="shared" ref="AY8:AY17" si="10">SUM(AT8:AX8)</f>
        <v>24</v>
      </c>
      <c r="AZ8" s="109"/>
      <c r="BA8" s="109"/>
      <c r="BB8" s="109"/>
      <c r="BC8" s="109"/>
      <c r="BD8" s="106">
        <f t="shared" ref="BD8:BD17" si="11">SUM(AY8:BC8)</f>
        <v>24</v>
      </c>
      <c r="BE8" s="109"/>
      <c r="BF8" s="109"/>
      <c r="BG8" s="109"/>
      <c r="BH8" s="109"/>
      <c r="BI8" s="106">
        <f t="shared" ref="BI8:BI17" si="12">SUM(BD8:BH8)</f>
        <v>24</v>
      </c>
      <c r="BJ8" s="109"/>
      <c r="BK8" s="109"/>
      <c r="BL8" s="109"/>
      <c r="BM8" s="109"/>
      <c r="BN8" s="106">
        <f t="shared" ref="BN8:BN17" si="13">SUM(BI8:BM8)</f>
        <v>24</v>
      </c>
      <c r="BO8" s="109"/>
      <c r="BP8" s="109"/>
      <c r="BQ8" s="109"/>
      <c r="BR8" s="109"/>
      <c r="BS8" s="106">
        <f t="shared" si="0"/>
        <v>24</v>
      </c>
    </row>
    <row r="9" spans="1:71" x14ac:dyDescent="0.25">
      <c r="A9" s="1"/>
      <c r="B9" s="1" t="s">
        <v>195</v>
      </c>
      <c r="C9" s="12">
        <v>18</v>
      </c>
      <c r="D9" s="12">
        <v>9272</v>
      </c>
      <c r="E9" s="12">
        <v>24</v>
      </c>
      <c r="F9" s="1">
        <f>IF(B9="MAL",E9,IF(E9&gt;=11,E9+variables!$B$1,11))</f>
        <v>25</v>
      </c>
      <c r="G9" s="5">
        <f t="shared" si="1"/>
        <v>0.64</v>
      </c>
      <c r="H9" s="84">
        <v>8</v>
      </c>
      <c r="I9" s="84">
        <f t="shared" si="2"/>
        <v>10</v>
      </c>
      <c r="J9" s="89">
        <v>2</v>
      </c>
      <c r="K9" s="8">
        <v>2021</v>
      </c>
      <c r="L9" s="8">
        <v>2021</v>
      </c>
      <c r="M9" s="9"/>
      <c r="N9" s="9">
        <v>1</v>
      </c>
      <c r="O9" s="9">
        <v>2</v>
      </c>
      <c r="P9" s="79">
        <f t="shared" si="3"/>
        <v>11</v>
      </c>
      <c r="Q9" s="9"/>
      <c r="R9" s="9"/>
      <c r="S9" s="9"/>
      <c r="T9" s="9"/>
      <c r="U9" s="1">
        <f t="shared" si="4"/>
        <v>11</v>
      </c>
      <c r="V9" s="9"/>
      <c r="W9" s="9"/>
      <c r="X9" s="9"/>
      <c r="Y9" s="9"/>
      <c r="Z9" s="1">
        <f t="shared" si="5"/>
        <v>11</v>
      </c>
      <c r="AA9" s="9"/>
      <c r="AB9" s="9"/>
      <c r="AC9" s="9"/>
      <c r="AD9" s="9"/>
      <c r="AE9" s="1">
        <f t="shared" si="6"/>
        <v>11</v>
      </c>
      <c r="AF9" s="9"/>
      <c r="AG9" s="9"/>
      <c r="AH9" s="9"/>
      <c r="AI9" s="9"/>
      <c r="AJ9" s="1">
        <f t="shared" si="7"/>
        <v>11</v>
      </c>
      <c r="AK9" s="9">
        <v>1</v>
      </c>
      <c r="AL9" s="9">
        <v>1</v>
      </c>
      <c r="AM9" s="9"/>
      <c r="AN9" s="9"/>
      <c r="AO9" s="1">
        <f t="shared" si="8"/>
        <v>13</v>
      </c>
      <c r="AP9" s="9"/>
      <c r="AQ9" s="9"/>
      <c r="AR9" s="9">
        <v>3</v>
      </c>
      <c r="AS9" s="9"/>
      <c r="AT9" s="1">
        <f t="shared" si="9"/>
        <v>16</v>
      </c>
      <c r="AU9" s="9"/>
      <c r="AV9" s="9"/>
      <c r="AW9" s="9"/>
      <c r="AX9" s="9"/>
      <c r="AY9" s="1">
        <f t="shared" si="10"/>
        <v>16</v>
      </c>
      <c r="AZ9" s="9"/>
      <c r="BA9" s="9"/>
      <c r="BB9" s="9"/>
      <c r="BC9" s="9"/>
      <c r="BD9" s="1">
        <f t="shared" si="11"/>
        <v>16</v>
      </c>
      <c r="BE9" s="9"/>
      <c r="BF9" s="9"/>
      <c r="BG9" s="9"/>
      <c r="BH9" s="9"/>
      <c r="BI9" s="1">
        <f t="shared" si="12"/>
        <v>16</v>
      </c>
      <c r="BJ9" s="9"/>
      <c r="BK9" s="9"/>
      <c r="BL9" s="9"/>
      <c r="BM9" s="9"/>
      <c r="BN9" s="1">
        <f t="shared" si="13"/>
        <v>16</v>
      </c>
      <c r="BO9" s="9"/>
      <c r="BP9" s="9"/>
      <c r="BQ9" s="9"/>
      <c r="BR9" s="9"/>
      <c r="BS9" s="1">
        <f t="shared" si="0"/>
        <v>16</v>
      </c>
    </row>
    <row r="10" spans="1:71" x14ac:dyDescent="0.25">
      <c r="A10" s="1"/>
      <c r="B10" s="1" t="s">
        <v>181</v>
      </c>
      <c r="C10" s="12">
        <v>23</v>
      </c>
      <c r="D10" s="12">
        <v>7909</v>
      </c>
      <c r="E10" s="12">
        <v>34</v>
      </c>
      <c r="F10" s="1">
        <f>IF(B10="MAL",E10,IF(E10&gt;=11,E10+variables!$B$1,11))</f>
        <v>35</v>
      </c>
      <c r="G10" s="5">
        <f t="shared" si="1"/>
        <v>0.97142857142857142</v>
      </c>
      <c r="H10" s="84">
        <v>14</v>
      </c>
      <c r="I10" s="84">
        <f t="shared" si="2"/>
        <v>15</v>
      </c>
      <c r="J10" s="89">
        <v>1</v>
      </c>
      <c r="K10" s="8">
        <v>2021</v>
      </c>
      <c r="L10" s="116">
        <v>2021</v>
      </c>
      <c r="M10" s="9"/>
      <c r="N10" s="9"/>
      <c r="O10" s="9"/>
      <c r="P10" s="79">
        <f t="shared" si="3"/>
        <v>14</v>
      </c>
      <c r="Q10" s="9"/>
      <c r="R10" s="9">
        <v>2</v>
      </c>
      <c r="S10" s="9">
        <v>3</v>
      </c>
      <c r="T10" s="9"/>
      <c r="U10" s="1">
        <f t="shared" si="4"/>
        <v>19</v>
      </c>
      <c r="V10" s="9"/>
      <c r="W10" s="9"/>
      <c r="X10" s="9"/>
      <c r="Y10" s="9"/>
      <c r="Z10" s="1">
        <f t="shared" si="5"/>
        <v>19</v>
      </c>
      <c r="AA10" s="9"/>
      <c r="AB10" s="9"/>
      <c r="AC10" s="9"/>
      <c r="AD10" s="9"/>
      <c r="AE10" s="1">
        <f t="shared" si="6"/>
        <v>19</v>
      </c>
      <c r="AF10" s="9"/>
      <c r="AG10" s="9"/>
      <c r="AH10" s="9"/>
      <c r="AI10" s="9"/>
      <c r="AJ10" s="1">
        <f t="shared" si="7"/>
        <v>19</v>
      </c>
      <c r="AK10" s="9"/>
      <c r="AL10" s="9"/>
      <c r="AM10" s="9">
        <v>4</v>
      </c>
      <c r="AN10" s="9">
        <v>1</v>
      </c>
      <c r="AO10" s="1">
        <f t="shared" si="8"/>
        <v>24</v>
      </c>
      <c r="AP10" s="9"/>
      <c r="AQ10" s="9"/>
      <c r="AR10" s="9">
        <v>10</v>
      </c>
      <c r="AS10" s="9"/>
      <c r="AT10" s="1">
        <f t="shared" si="9"/>
        <v>34</v>
      </c>
      <c r="AU10" s="9"/>
      <c r="AV10" s="9"/>
      <c r="AW10" s="9"/>
      <c r="AX10" s="9"/>
      <c r="AY10" s="1">
        <f t="shared" si="10"/>
        <v>34</v>
      </c>
      <c r="AZ10" s="9"/>
      <c r="BA10" s="9"/>
      <c r="BB10" s="9"/>
      <c r="BC10" s="9"/>
      <c r="BD10" s="1">
        <f t="shared" si="11"/>
        <v>34</v>
      </c>
      <c r="BE10" s="9"/>
      <c r="BF10" s="9"/>
      <c r="BG10" s="9"/>
      <c r="BH10" s="9"/>
      <c r="BI10" s="1">
        <f t="shared" si="12"/>
        <v>34</v>
      </c>
      <c r="BJ10" s="9"/>
      <c r="BK10" s="9"/>
      <c r="BL10" s="9"/>
      <c r="BM10" s="9"/>
      <c r="BN10" s="1">
        <f t="shared" si="13"/>
        <v>34</v>
      </c>
      <c r="BO10" s="9"/>
      <c r="BP10" s="9"/>
      <c r="BQ10" s="9"/>
      <c r="BR10" s="9"/>
      <c r="BS10" s="1">
        <f t="shared" si="0"/>
        <v>34</v>
      </c>
    </row>
    <row r="11" spans="1:71" x14ac:dyDescent="0.25">
      <c r="A11" s="1"/>
      <c r="B11" s="68" t="s">
        <v>106</v>
      </c>
      <c r="C11" s="12">
        <v>25</v>
      </c>
      <c r="D11" s="12">
        <v>5625</v>
      </c>
      <c r="E11" s="12">
        <v>20</v>
      </c>
      <c r="F11" s="1">
        <f>IF(B11="MAL",E11,IF(E11&gt;=11,E11+variables!$B$1,11))</f>
        <v>21</v>
      </c>
      <c r="G11" s="5">
        <f t="shared" si="1"/>
        <v>0.8571428571428571</v>
      </c>
      <c r="H11" s="84">
        <v>3</v>
      </c>
      <c r="I11" s="84">
        <f t="shared" si="2"/>
        <v>5</v>
      </c>
      <c r="J11" s="89">
        <v>2</v>
      </c>
      <c r="K11" s="8">
        <v>2021</v>
      </c>
      <c r="L11" s="116">
        <v>2021</v>
      </c>
      <c r="M11" s="9"/>
      <c r="N11" s="9"/>
      <c r="O11" s="9"/>
      <c r="P11" s="79">
        <f t="shared" si="3"/>
        <v>3</v>
      </c>
      <c r="Q11" s="9"/>
      <c r="R11" s="9"/>
      <c r="S11" s="9"/>
      <c r="T11" s="9"/>
      <c r="U11" s="1">
        <f t="shared" si="4"/>
        <v>3</v>
      </c>
      <c r="V11" s="9"/>
      <c r="W11" s="9"/>
      <c r="X11" s="9"/>
      <c r="Y11" s="9"/>
      <c r="Z11" s="1">
        <f t="shared" si="5"/>
        <v>3</v>
      </c>
      <c r="AA11" s="9"/>
      <c r="AB11" s="9"/>
      <c r="AC11" s="9"/>
      <c r="AD11" s="9"/>
      <c r="AE11" s="1">
        <f t="shared" si="6"/>
        <v>3</v>
      </c>
      <c r="AF11" s="9"/>
      <c r="AG11" s="9"/>
      <c r="AH11" s="9">
        <v>8</v>
      </c>
      <c r="AI11" s="9"/>
      <c r="AJ11" s="1">
        <f t="shared" si="7"/>
        <v>11</v>
      </c>
      <c r="AK11" s="9"/>
      <c r="AL11" s="9"/>
      <c r="AM11" s="9">
        <v>7</v>
      </c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285" customFormat="1" x14ac:dyDescent="0.25">
      <c r="A12" s="277"/>
      <c r="B12" s="277" t="s">
        <v>355</v>
      </c>
      <c r="C12" s="278">
        <v>32</v>
      </c>
      <c r="D12" s="278">
        <v>10094</v>
      </c>
      <c r="E12" s="278">
        <v>32</v>
      </c>
      <c r="F12" s="277">
        <f>IF(B12="MAL",E12,IF(E12&gt;=11,E12+variables!$B$1,11))</f>
        <v>33</v>
      </c>
      <c r="G12" s="279">
        <f t="shared" si="1"/>
        <v>1</v>
      </c>
      <c r="H12" s="280">
        <v>16</v>
      </c>
      <c r="I12" s="280">
        <f t="shared" si="2"/>
        <v>16</v>
      </c>
      <c r="J12" s="281"/>
      <c r="K12" s="282">
        <v>2021</v>
      </c>
      <c r="L12" s="282">
        <v>2021</v>
      </c>
      <c r="M12" s="283"/>
      <c r="N12" s="283"/>
      <c r="O12" s="283"/>
      <c r="P12" s="284">
        <f t="shared" si="3"/>
        <v>16</v>
      </c>
      <c r="Q12" s="283"/>
      <c r="R12" s="283"/>
      <c r="S12" s="283"/>
      <c r="T12" s="283"/>
      <c r="U12" s="277">
        <f t="shared" si="4"/>
        <v>16</v>
      </c>
      <c r="V12" s="283"/>
      <c r="W12" s="283"/>
      <c r="X12" s="283"/>
      <c r="Y12" s="283"/>
      <c r="Z12" s="277">
        <f t="shared" si="5"/>
        <v>16</v>
      </c>
      <c r="AA12" s="283"/>
      <c r="AB12" s="283"/>
      <c r="AC12" s="283"/>
      <c r="AD12" s="283"/>
      <c r="AE12" s="277">
        <f t="shared" si="6"/>
        <v>16</v>
      </c>
      <c r="AF12" s="283"/>
      <c r="AG12" s="283"/>
      <c r="AH12" s="283"/>
      <c r="AI12" s="283"/>
      <c r="AJ12" s="277">
        <f t="shared" si="7"/>
        <v>16</v>
      </c>
      <c r="AK12" s="283"/>
      <c r="AL12" s="283"/>
      <c r="AM12" s="283">
        <v>17</v>
      </c>
      <c r="AN12" s="283"/>
      <c r="AO12" s="277">
        <f t="shared" si="8"/>
        <v>33</v>
      </c>
      <c r="AP12" s="283"/>
      <c r="AQ12" s="283"/>
      <c r="AR12" s="283"/>
      <c r="AS12" s="283"/>
      <c r="AT12" s="277">
        <f t="shared" si="9"/>
        <v>33</v>
      </c>
      <c r="AU12" s="283"/>
      <c r="AV12" s="283"/>
      <c r="AW12" s="283"/>
      <c r="AX12" s="283"/>
      <c r="AY12" s="277">
        <f t="shared" si="10"/>
        <v>33</v>
      </c>
      <c r="AZ12" s="283"/>
      <c r="BA12" s="283"/>
      <c r="BB12" s="283"/>
      <c r="BC12" s="283"/>
      <c r="BD12" s="277">
        <f t="shared" si="11"/>
        <v>33</v>
      </c>
      <c r="BE12" s="283"/>
      <c r="BF12" s="283"/>
      <c r="BG12" s="283"/>
      <c r="BH12" s="283"/>
      <c r="BI12" s="277">
        <f t="shared" si="12"/>
        <v>33</v>
      </c>
      <c r="BJ12" s="283"/>
      <c r="BK12" s="283"/>
      <c r="BL12" s="283"/>
      <c r="BM12" s="283"/>
      <c r="BN12" s="277">
        <f t="shared" si="13"/>
        <v>33</v>
      </c>
      <c r="BO12" s="283"/>
      <c r="BP12" s="283"/>
      <c r="BQ12" s="283"/>
      <c r="BR12" s="283"/>
      <c r="BS12" s="277">
        <f t="shared" si="0"/>
        <v>33</v>
      </c>
    </row>
    <row r="13" spans="1:71" x14ac:dyDescent="0.25">
      <c r="A13" s="1"/>
      <c r="B13" s="1" t="s">
        <v>54</v>
      </c>
      <c r="C13" s="12">
        <v>36</v>
      </c>
      <c r="D13" s="12">
        <v>8087</v>
      </c>
      <c r="E13" s="12">
        <v>27</v>
      </c>
      <c r="F13" s="1">
        <f>IF(B13="MAL",E13,IF(E13&gt;=11,E13+variables!$B$1,11))</f>
        <v>28</v>
      </c>
      <c r="G13" s="5">
        <f t="shared" si="1"/>
        <v>0.9642857142857143</v>
      </c>
      <c r="H13" s="84">
        <v>7</v>
      </c>
      <c r="I13" s="84">
        <f t="shared" si="2"/>
        <v>7</v>
      </c>
      <c r="J13" s="89"/>
      <c r="K13" s="8">
        <v>2021</v>
      </c>
      <c r="L13" s="8">
        <v>2021</v>
      </c>
      <c r="M13" s="9"/>
      <c r="N13" s="9"/>
      <c r="O13" s="9"/>
      <c r="P13" s="79">
        <f t="shared" si="3"/>
        <v>7</v>
      </c>
      <c r="Q13" s="9"/>
      <c r="R13" s="9"/>
      <c r="S13" s="9"/>
      <c r="T13" s="9"/>
      <c r="U13" s="1">
        <f t="shared" si="4"/>
        <v>7</v>
      </c>
      <c r="V13" s="9"/>
      <c r="W13" s="9"/>
      <c r="X13" s="9"/>
      <c r="Y13" s="9"/>
      <c r="Z13" s="1">
        <f t="shared" si="5"/>
        <v>7</v>
      </c>
      <c r="AA13" s="9"/>
      <c r="AB13" s="9"/>
      <c r="AC13" s="9"/>
      <c r="AD13" s="9">
        <v>1</v>
      </c>
      <c r="AE13" s="1">
        <f t="shared" si="6"/>
        <v>8</v>
      </c>
      <c r="AF13" s="9"/>
      <c r="AG13" s="9"/>
      <c r="AH13" s="9"/>
      <c r="AI13" s="9"/>
      <c r="AJ13" s="1">
        <f t="shared" si="7"/>
        <v>8</v>
      </c>
      <c r="AK13" s="9"/>
      <c r="AL13" s="9"/>
      <c r="AM13" s="9"/>
      <c r="AN13" s="9"/>
      <c r="AO13" s="1">
        <f t="shared" si="8"/>
        <v>8</v>
      </c>
      <c r="AP13" s="9"/>
      <c r="AQ13" s="9"/>
      <c r="AR13" s="9"/>
      <c r="AS13" s="9"/>
      <c r="AT13" s="1">
        <f t="shared" si="9"/>
        <v>8</v>
      </c>
      <c r="AU13" s="9"/>
      <c r="AV13" s="9">
        <v>1</v>
      </c>
      <c r="AW13" s="9">
        <v>18</v>
      </c>
      <c r="AX13" s="9"/>
      <c r="AY13" s="1">
        <f t="shared" si="10"/>
        <v>27</v>
      </c>
      <c r="AZ13" s="9"/>
      <c r="BA13" s="9"/>
      <c r="BB13" s="9"/>
      <c r="BC13" s="9"/>
      <c r="BD13" s="1">
        <f t="shared" si="11"/>
        <v>27</v>
      </c>
      <c r="BE13" s="9"/>
      <c r="BF13" s="9"/>
      <c r="BG13" s="9"/>
      <c r="BH13" s="9"/>
      <c r="BI13" s="1">
        <f t="shared" si="12"/>
        <v>27</v>
      </c>
      <c r="BJ13" s="9"/>
      <c r="BK13" s="9"/>
      <c r="BL13" s="9"/>
      <c r="BM13" s="9"/>
      <c r="BN13" s="1">
        <f t="shared" si="13"/>
        <v>27</v>
      </c>
      <c r="BO13" s="9"/>
      <c r="BP13" s="9"/>
      <c r="BQ13" s="9"/>
      <c r="BR13" s="9"/>
      <c r="BS13" s="1">
        <f t="shared" si="0"/>
        <v>27</v>
      </c>
    </row>
    <row r="14" spans="1:71" x14ac:dyDescent="0.25">
      <c r="A14" s="1"/>
      <c r="B14" s="1" t="s">
        <v>283</v>
      </c>
      <c r="C14" s="12">
        <v>41</v>
      </c>
      <c r="D14" s="12">
        <v>7674</v>
      </c>
      <c r="E14" s="12">
        <v>32</v>
      </c>
      <c r="F14" s="1">
        <f>IF(B14="MAL",E14,IF(E14&gt;=11,E14+variables!$B$1,11))</f>
        <v>33</v>
      </c>
      <c r="G14" s="5">
        <f t="shared" si="1"/>
        <v>0.72727272727272729</v>
      </c>
      <c r="H14" s="84">
        <v>13</v>
      </c>
      <c r="I14" s="84">
        <f t="shared" si="2"/>
        <v>13</v>
      </c>
      <c r="J14" s="89"/>
      <c r="K14" s="8">
        <v>2021</v>
      </c>
      <c r="L14" s="8">
        <v>2021</v>
      </c>
      <c r="M14" s="9"/>
      <c r="N14" s="9"/>
      <c r="O14" s="9"/>
      <c r="P14" s="79">
        <f t="shared" si="3"/>
        <v>13</v>
      </c>
      <c r="Q14" s="9"/>
      <c r="R14" s="9"/>
      <c r="S14" s="9"/>
      <c r="T14" s="9"/>
      <c r="U14" s="1">
        <f t="shared" si="4"/>
        <v>13</v>
      </c>
      <c r="V14" s="9"/>
      <c r="W14" s="9"/>
      <c r="X14" s="9"/>
      <c r="Y14" s="9"/>
      <c r="Z14" s="1">
        <f t="shared" si="5"/>
        <v>13</v>
      </c>
      <c r="AA14" s="9"/>
      <c r="AB14" s="9"/>
      <c r="AC14" s="9"/>
      <c r="AD14" s="9"/>
      <c r="AE14" s="1">
        <f t="shared" si="6"/>
        <v>13</v>
      </c>
      <c r="AF14" s="9"/>
      <c r="AG14" s="9"/>
      <c r="AH14" s="9">
        <v>11</v>
      </c>
      <c r="AI14" s="9"/>
      <c r="AJ14" s="1">
        <f t="shared" si="7"/>
        <v>24</v>
      </c>
      <c r="AK14" s="9"/>
      <c r="AL14" s="9"/>
      <c r="AM14" s="9"/>
      <c r="AN14" s="9"/>
      <c r="AO14" s="1">
        <f t="shared" si="8"/>
        <v>24</v>
      </c>
      <c r="AP14" s="9"/>
      <c r="AQ14" s="9"/>
      <c r="AR14" s="9"/>
      <c r="AS14" s="9"/>
      <c r="AT14" s="1">
        <f t="shared" si="9"/>
        <v>24</v>
      </c>
      <c r="AU14" s="9"/>
      <c r="AV14" s="9"/>
      <c r="AW14" s="9"/>
      <c r="AX14" s="9"/>
      <c r="AY14" s="1">
        <f t="shared" si="10"/>
        <v>24</v>
      </c>
      <c r="AZ14" s="9"/>
      <c r="BA14" s="9"/>
      <c r="BB14" s="9"/>
      <c r="BC14" s="9"/>
      <c r="BD14" s="1">
        <f t="shared" si="11"/>
        <v>24</v>
      </c>
      <c r="BE14" s="9"/>
      <c r="BF14" s="9"/>
      <c r="BG14" s="9"/>
      <c r="BH14" s="9"/>
      <c r="BI14" s="1">
        <f t="shared" si="12"/>
        <v>24</v>
      </c>
      <c r="BJ14" s="9"/>
      <c r="BK14" s="9"/>
      <c r="BL14" s="9"/>
      <c r="BM14" s="9"/>
      <c r="BN14" s="1">
        <f t="shared" si="13"/>
        <v>24</v>
      </c>
      <c r="BO14" s="9"/>
      <c r="BP14" s="9"/>
      <c r="BQ14" s="9"/>
      <c r="BR14" s="9"/>
      <c r="BS14" s="1">
        <f t="shared" si="0"/>
        <v>24</v>
      </c>
    </row>
    <row r="15" spans="1:71" ht="14.25" customHeight="1" x14ac:dyDescent="0.25">
      <c r="A15" s="1"/>
      <c r="B15" s="13" t="s">
        <v>286</v>
      </c>
      <c r="C15" s="12">
        <v>44</v>
      </c>
      <c r="D15" s="12">
        <v>10132</v>
      </c>
      <c r="E15" s="12">
        <v>33</v>
      </c>
      <c r="F15" s="1">
        <f>IF(B15="MAL",E15,IF(E15&gt;=11,E15+variables!$B$1,11))</f>
        <v>34</v>
      </c>
      <c r="G15" s="5">
        <f t="shared" si="1"/>
        <v>0.58823529411764708</v>
      </c>
      <c r="H15" s="84">
        <v>20</v>
      </c>
      <c r="I15" s="84">
        <f t="shared" si="2"/>
        <v>20</v>
      </c>
      <c r="J15" s="89"/>
      <c r="K15" s="8">
        <v>2021</v>
      </c>
      <c r="L15" s="8">
        <v>2021</v>
      </c>
      <c r="M15" s="9"/>
      <c r="N15" s="9"/>
      <c r="O15" s="9"/>
      <c r="P15" s="79">
        <f t="shared" si="3"/>
        <v>20</v>
      </c>
      <c r="Q15" s="9"/>
      <c r="R15" s="9"/>
      <c r="S15" s="9"/>
      <c r="T15" s="9"/>
      <c r="U15" s="1">
        <f t="shared" si="4"/>
        <v>20</v>
      </c>
      <c r="V15" s="9"/>
      <c r="W15" s="9"/>
      <c r="X15" s="9"/>
      <c r="Y15" s="9"/>
      <c r="Z15" s="1">
        <f t="shared" si="5"/>
        <v>20</v>
      </c>
      <c r="AA15" s="9"/>
      <c r="AB15" s="9"/>
      <c r="AC15" s="9"/>
      <c r="AD15" s="9"/>
      <c r="AE15" s="1">
        <f t="shared" si="6"/>
        <v>20</v>
      </c>
      <c r="AF15" s="9"/>
      <c r="AG15" s="9"/>
      <c r="AH15" s="9"/>
      <c r="AI15" s="9"/>
      <c r="AJ15" s="1">
        <f t="shared" si="7"/>
        <v>20</v>
      </c>
      <c r="AK15" s="9"/>
      <c r="AL15" s="9"/>
      <c r="AM15" s="9"/>
      <c r="AN15" s="9"/>
      <c r="AO15" s="1">
        <f t="shared" si="8"/>
        <v>20</v>
      </c>
      <c r="AP15" s="9"/>
      <c r="AQ15" s="9"/>
      <c r="AR15" s="9"/>
      <c r="AS15" s="9"/>
      <c r="AT15" s="1">
        <f t="shared" si="9"/>
        <v>20</v>
      </c>
      <c r="AU15" s="9"/>
      <c r="AV15" s="9"/>
      <c r="AW15" s="9"/>
      <c r="AX15" s="9"/>
      <c r="AY15" s="1">
        <f t="shared" si="10"/>
        <v>20</v>
      </c>
      <c r="AZ15" s="9"/>
      <c r="BA15" s="9"/>
      <c r="BB15" s="9"/>
      <c r="BC15" s="9"/>
      <c r="BD15" s="1">
        <f t="shared" si="11"/>
        <v>20</v>
      </c>
      <c r="BE15" s="9"/>
      <c r="BF15" s="9"/>
      <c r="BG15" s="9"/>
      <c r="BH15" s="9"/>
      <c r="BI15" s="1">
        <f t="shared" si="12"/>
        <v>20</v>
      </c>
      <c r="BJ15" s="9"/>
      <c r="BK15" s="9"/>
      <c r="BL15" s="9"/>
      <c r="BM15" s="9"/>
      <c r="BN15" s="1">
        <f t="shared" si="13"/>
        <v>20</v>
      </c>
      <c r="BO15" s="9"/>
      <c r="BP15" s="9"/>
      <c r="BQ15" s="9"/>
      <c r="BR15" s="9"/>
      <c r="BS15" s="1">
        <f t="shared" si="0"/>
        <v>20</v>
      </c>
    </row>
    <row r="16" spans="1:71" x14ac:dyDescent="0.25">
      <c r="A16" s="1"/>
      <c r="B16" s="68" t="s">
        <v>331</v>
      </c>
      <c r="C16" s="10">
        <v>55</v>
      </c>
      <c r="D16" s="10">
        <v>7987</v>
      </c>
      <c r="E16" s="10">
        <v>13</v>
      </c>
      <c r="F16" s="1">
        <f>IF(B16="MAL",E16,IF(E16&gt;=11,E16+variables!$B$1,11))</f>
        <v>14</v>
      </c>
      <c r="G16" s="5">
        <f t="shared" si="1"/>
        <v>0.9285714285714286</v>
      </c>
      <c r="H16" s="84">
        <v>2</v>
      </c>
      <c r="I16" s="84">
        <f t="shared" si="2"/>
        <v>2</v>
      </c>
      <c r="J16" s="89"/>
      <c r="K16" s="8">
        <v>2021</v>
      </c>
      <c r="L16" s="116">
        <v>2021</v>
      </c>
      <c r="M16" s="9"/>
      <c r="N16" s="9"/>
      <c r="O16" s="9"/>
      <c r="P16" s="79">
        <f t="shared" si="3"/>
        <v>2</v>
      </c>
      <c r="Q16" s="28"/>
      <c r="R16" s="9"/>
      <c r="S16" s="9"/>
      <c r="T16" s="9"/>
      <c r="U16" s="1">
        <f t="shared" si="4"/>
        <v>2</v>
      </c>
      <c r="V16" s="9"/>
      <c r="W16" s="9"/>
      <c r="X16" s="9"/>
      <c r="Y16" s="9"/>
      <c r="Z16" s="1">
        <f t="shared" si="5"/>
        <v>2</v>
      </c>
      <c r="AA16" s="9"/>
      <c r="AB16" s="9"/>
      <c r="AC16" s="9"/>
      <c r="AD16" s="9"/>
      <c r="AE16" s="1">
        <f t="shared" si="6"/>
        <v>2</v>
      </c>
      <c r="AF16" s="9"/>
      <c r="AG16" s="9"/>
      <c r="AH16" s="9"/>
      <c r="AI16" s="9"/>
      <c r="AJ16" s="1">
        <f t="shared" si="7"/>
        <v>2</v>
      </c>
      <c r="AK16" s="9"/>
      <c r="AL16" s="9"/>
      <c r="AM16" s="9"/>
      <c r="AN16" s="9"/>
      <c r="AO16" s="1">
        <f t="shared" si="8"/>
        <v>2</v>
      </c>
      <c r="AP16" s="9"/>
      <c r="AQ16" s="9"/>
      <c r="AR16" s="9">
        <v>11</v>
      </c>
      <c r="AS16" s="9"/>
      <c r="AT16" s="1">
        <f t="shared" si="9"/>
        <v>13</v>
      </c>
      <c r="AU16" s="9"/>
      <c r="AV16" s="9"/>
      <c r="AW16" s="9"/>
      <c r="AX16" s="9"/>
      <c r="AY16" s="1">
        <f t="shared" si="10"/>
        <v>13</v>
      </c>
      <c r="AZ16" s="9"/>
      <c r="BA16" s="9"/>
      <c r="BB16" s="9"/>
      <c r="BC16" s="9"/>
      <c r="BD16" s="1">
        <f t="shared" si="11"/>
        <v>13</v>
      </c>
      <c r="BE16" s="9"/>
      <c r="BF16" s="9"/>
      <c r="BG16" s="9"/>
      <c r="BH16" s="9"/>
      <c r="BI16" s="1">
        <f t="shared" si="12"/>
        <v>13</v>
      </c>
      <c r="BJ16" s="9"/>
      <c r="BK16" s="9"/>
      <c r="BL16" s="9"/>
      <c r="BM16" s="9"/>
      <c r="BN16" s="1">
        <f t="shared" si="13"/>
        <v>13</v>
      </c>
      <c r="BO16" s="9"/>
      <c r="BP16" s="9"/>
      <c r="BQ16" s="9"/>
      <c r="BR16" s="9"/>
      <c r="BS16" s="1">
        <f t="shared" si="0"/>
        <v>13</v>
      </c>
    </row>
    <row r="17" spans="1:71" s="237" customFormat="1" x14ac:dyDescent="0.25">
      <c r="A17" s="232"/>
      <c r="B17" s="232" t="s">
        <v>129</v>
      </c>
      <c r="C17" s="274">
        <v>56</v>
      </c>
      <c r="D17" s="274">
        <v>5690</v>
      </c>
      <c r="E17" s="274">
        <v>19</v>
      </c>
      <c r="F17" s="232">
        <f>IF(B17="MAL",E17,IF(E17&gt;=11,E17+variables!$B$1,11))</f>
        <v>20</v>
      </c>
      <c r="G17" s="250">
        <f t="shared" si="1"/>
        <v>1</v>
      </c>
      <c r="H17" s="251">
        <v>5</v>
      </c>
      <c r="I17" s="251">
        <f t="shared" si="2"/>
        <v>5</v>
      </c>
      <c r="J17" s="252"/>
      <c r="K17" s="253">
        <v>2021</v>
      </c>
      <c r="L17" s="253">
        <v>2021</v>
      </c>
      <c r="M17" s="235"/>
      <c r="N17" s="235"/>
      <c r="O17" s="235"/>
      <c r="P17" s="236">
        <f t="shared" si="3"/>
        <v>5</v>
      </c>
      <c r="Q17" s="235"/>
      <c r="R17" s="235"/>
      <c r="S17" s="235">
        <v>14</v>
      </c>
      <c r="T17" s="235"/>
      <c r="U17" s="232">
        <f t="shared" si="4"/>
        <v>19</v>
      </c>
      <c r="V17" s="235"/>
      <c r="W17" s="235"/>
      <c r="X17" s="235"/>
      <c r="Y17" s="235"/>
      <c r="Z17" s="232">
        <f t="shared" si="5"/>
        <v>19</v>
      </c>
      <c r="AA17" s="235"/>
      <c r="AB17" s="235"/>
      <c r="AC17" s="235"/>
      <c r="AD17" s="235"/>
      <c r="AE17" s="232">
        <f t="shared" si="6"/>
        <v>19</v>
      </c>
      <c r="AF17" s="235"/>
      <c r="AG17" s="235">
        <v>1</v>
      </c>
      <c r="AH17" s="235"/>
      <c r="AI17" s="235"/>
      <c r="AJ17" s="232">
        <f t="shared" si="7"/>
        <v>20</v>
      </c>
      <c r="AK17" s="235"/>
      <c r="AL17" s="235"/>
      <c r="AM17" s="235"/>
      <c r="AN17" s="235"/>
      <c r="AO17" s="232">
        <f t="shared" si="8"/>
        <v>20</v>
      </c>
      <c r="AP17" s="235"/>
      <c r="AQ17" s="235"/>
      <c r="AR17" s="235"/>
      <c r="AS17" s="235"/>
      <c r="AT17" s="232">
        <f t="shared" si="9"/>
        <v>20</v>
      </c>
      <c r="AU17" s="235"/>
      <c r="AV17" s="235"/>
      <c r="AW17" s="235"/>
      <c r="AX17" s="235"/>
      <c r="AY17" s="232">
        <f t="shared" si="10"/>
        <v>20</v>
      </c>
      <c r="AZ17" s="235"/>
      <c r="BA17" s="235"/>
      <c r="BB17" s="235"/>
      <c r="BC17" s="235"/>
      <c r="BD17" s="232">
        <f t="shared" si="11"/>
        <v>20</v>
      </c>
      <c r="BE17" s="235"/>
      <c r="BF17" s="235"/>
      <c r="BG17" s="235"/>
      <c r="BH17" s="235"/>
      <c r="BI17" s="232">
        <f t="shared" si="12"/>
        <v>20</v>
      </c>
      <c r="BJ17" s="235"/>
      <c r="BK17" s="235"/>
      <c r="BL17" s="235"/>
      <c r="BM17" s="235"/>
      <c r="BN17" s="232">
        <f t="shared" si="13"/>
        <v>20</v>
      </c>
      <c r="BO17" s="235"/>
      <c r="BP17" s="235"/>
      <c r="BQ17" s="235"/>
      <c r="BR17" s="235"/>
      <c r="BS17" s="232">
        <f t="shared" si="0"/>
        <v>20</v>
      </c>
    </row>
    <row r="18" spans="1:71" x14ac:dyDescent="0.25">
      <c r="A18" s="1"/>
      <c r="B18" s="1" t="s">
        <v>12</v>
      </c>
      <c r="C18" s="12">
        <v>59</v>
      </c>
      <c r="D18" s="12">
        <v>4833</v>
      </c>
      <c r="E18" s="12">
        <v>35</v>
      </c>
      <c r="F18" s="1">
        <f>IF(B18="MAL",E18,IF(E18&gt;=11,E18+variables!$B$1,11))</f>
        <v>36</v>
      </c>
      <c r="G18" s="5">
        <f t="shared" si="1"/>
        <v>0.91666666666666663</v>
      </c>
      <c r="H18" s="84">
        <v>22</v>
      </c>
      <c r="I18" s="84">
        <f t="shared" si="2"/>
        <v>24</v>
      </c>
      <c r="J18" s="89">
        <v>2</v>
      </c>
      <c r="K18" s="8">
        <v>2021</v>
      </c>
      <c r="L18" s="116">
        <v>2021</v>
      </c>
      <c r="M18" s="9"/>
      <c r="N18" s="9"/>
      <c r="O18" s="9"/>
      <c r="P18" s="79">
        <f t="shared" si="3"/>
        <v>22</v>
      </c>
      <c r="Q18" s="9"/>
      <c r="R18" s="9">
        <v>1</v>
      </c>
      <c r="S18" s="9"/>
      <c r="T18" s="9"/>
      <c r="U18" s="1">
        <f t="shared" ref="U18:U23" si="14">SUM(P18:T18)</f>
        <v>23</v>
      </c>
      <c r="V18" s="9"/>
      <c r="W18" s="9"/>
      <c r="X18" s="9"/>
      <c r="Y18" s="9"/>
      <c r="Z18" s="1">
        <f t="shared" ref="Z18:Z23" si="15">SUM(U18:Y18)</f>
        <v>23</v>
      </c>
      <c r="AA18" s="9"/>
      <c r="AB18" s="9"/>
      <c r="AC18" s="9"/>
      <c r="AD18" s="9"/>
      <c r="AE18" s="1">
        <f t="shared" ref="AE18:AE23" si="16">SUM(Z18:AD18)</f>
        <v>23</v>
      </c>
      <c r="AF18" s="9">
        <v>2</v>
      </c>
      <c r="AG18" s="9"/>
      <c r="AH18" s="9">
        <v>8</v>
      </c>
      <c r="AI18" s="9"/>
      <c r="AJ18" s="1">
        <f t="shared" ref="AJ18:AJ23" si="17">SUM(AE18:AI18)</f>
        <v>33</v>
      </c>
      <c r="AK18" s="9"/>
      <c r="AL18" s="9"/>
      <c r="AM18" s="9"/>
      <c r="AN18" s="9"/>
      <c r="AO18" s="1">
        <f t="shared" ref="AO18:AO23" si="18">SUM(AJ18:AN18)</f>
        <v>33</v>
      </c>
      <c r="AP18" s="9"/>
      <c r="AQ18" s="9"/>
      <c r="AR18" s="9"/>
      <c r="AS18" s="9"/>
      <c r="AT18" s="1">
        <f t="shared" ref="AT18:AT23" si="19">SUM(AO18:AS18)</f>
        <v>33</v>
      </c>
      <c r="AU18" s="9"/>
      <c r="AV18" s="9"/>
      <c r="AW18" s="9"/>
      <c r="AX18" s="9"/>
      <c r="AY18" s="1">
        <f t="shared" ref="AY18:AY23" si="20">SUM(AT18:AX18)</f>
        <v>33</v>
      </c>
      <c r="AZ18" s="9"/>
      <c r="BA18" s="9"/>
      <c r="BB18" s="9"/>
      <c r="BC18" s="9"/>
      <c r="BD18" s="1">
        <f t="shared" ref="BD18:BD23" si="21">SUM(AY18:BC18)</f>
        <v>33</v>
      </c>
      <c r="BE18" s="9"/>
      <c r="BF18" s="9"/>
      <c r="BG18" s="9"/>
      <c r="BH18" s="9"/>
      <c r="BI18" s="1">
        <f t="shared" ref="BI18:BI23" si="22">SUM(BD18:BH18)</f>
        <v>33</v>
      </c>
      <c r="BJ18" s="9"/>
      <c r="BK18" s="9"/>
      <c r="BL18" s="9"/>
      <c r="BM18" s="9"/>
      <c r="BN18" s="1">
        <f t="shared" ref="BN18:BN23" si="23">SUM(BI18:BM18)</f>
        <v>33</v>
      </c>
      <c r="BO18" s="9"/>
      <c r="BP18" s="9"/>
      <c r="BQ18" s="9"/>
      <c r="BR18" s="9"/>
      <c r="BS18" s="1">
        <f t="shared" si="0"/>
        <v>33</v>
      </c>
    </row>
    <row r="19" spans="1:71" s="110" customFormat="1" x14ac:dyDescent="0.25">
      <c r="A19" s="106"/>
      <c r="B19" s="106" t="s">
        <v>41</v>
      </c>
      <c r="C19" s="111">
        <v>66</v>
      </c>
      <c r="D19" s="111">
        <v>706</v>
      </c>
      <c r="E19" s="111">
        <v>25</v>
      </c>
      <c r="F19" s="106">
        <f>IF(B19="MAL",E19,IF(E19&gt;=11,E19+variables!$B$1,11))</f>
        <v>26</v>
      </c>
      <c r="G19" s="113">
        <f t="shared" si="1"/>
        <v>0.92307692307692313</v>
      </c>
      <c r="H19" s="114">
        <v>10</v>
      </c>
      <c r="I19" s="114">
        <f t="shared" si="2"/>
        <v>10</v>
      </c>
      <c r="J19" s="115"/>
      <c r="K19" s="116">
        <v>2021</v>
      </c>
      <c r="L19" s="116">
        <v>2021</v>
      </c>
      <c r="M19" s="109"/>
      <c r="N19" s="109"/>
      <c r="O19" s="109"/>
      <c r="P19" s="108">
        <f t="shared" si="3"/>
        <v>10</v>
      </c>
      <c r="Q19" s="109"/>
      <c r="R19" s="109"/>
      <c r="S19" s="109"/>
      <c r="T19" s="109"/>
      <c r="U19" s="106">
        <f t="shared" si="14"/>
        <v>10</v>
      </c>
      <c r="V19" s="109"/>
      <c r="W19" s="109"/>
      <c r="X19" s="109"/>
      <c r="Y19" s="109"/>
      <c r="Z19" s="106">
        <f t="shared" si="15"/>
        <v>10</v>
      </c>
      <c r="AA19" s="109"/>
      <c r="AB19" s="109"/>
      <c r="AC19" s="109">
        <v>6</v>
      </c>
      <c r="AD19" s="109"/>
      <c r="AE19" s="106">
        <f t="shared" si="16"/>
        <v>16</v>
      </c>
      <c r="AF19" s="109"/>
      <c r="AG19" s="109"/>
      <c r="AH19" s="109"/>
      <c r="AI19" s="109"/>
      <c r="AJ19" s="106">
        <f t="shared" si="17"/>
        <v>16</v>
      </c>
      <c r="AK19" s="109"/>
      <c r="AL19" s="109"/>
      <c r="AM19" s="109"/>
      <c r="AN19" s="109"/>
      <c r="AO19" s="106">
        <f t="shared" si="18"/>
        <v>16</v>
      </c>
      <c r="AP19" s="109"/>
      <c r="AQ19" s="109"/>
      <c r="AR19" s="109">
        <v>8</v>
      </c>
      <c r="AS19" s="109"/>
      <c r="AT19" s="106">
        <f t="shared" si="19"/>
        <v>24</v>
      </c>
      <c r="AU19" s="109"/>
      <c r="AV19" s="109"/>
      <c r="AW19" s="109"/>
      <c r="AX19" s="109"/>
      <c r="AY19" s="106">
        <f t="shared" si="20"/>
        <v>24</v>
      </c>
      <c r="AZ19" s="109"/>
      <c r="BA19" s="109"/>
      <c r="BB19" s="109"/>
      <c r="BC19" s="109"/>
      <c r="BD19" s="106">
        <f t="shared" si="21"/>
        <v>24</v>
      </c>
      <c r="BE19" s="109"/>
      <c r="BF19" s="109"/>
      <c r="BG19" s="109"/>
      <c r="BH19" s="109"/>
      <c r="BI19" s="106">
        <f t="shared" si="22"/>
        <v>24</v>
      </c>
      <c r="BJ19" s="109"/>
      <c r="BK19" s="109"/>
      <c r="BL19" s="109"/>
      <c r="BM19" s="109"/>
      <c r="BN19" s="106">
        <f t="shared" si="23"/>
        <v>24</v>
      </c>
      <c r="BO19" s="109"/>
      <c r="BP19" s="109"/>
      <c r="BQ19" s="109"/>
      <c r="BR19" s="109"/>
      <c r="BS19" s="106">
        <f t="shared" si="0"/>
        <v>24</v>
      </c>
    </row>
    <row r="20" spans="1:71" x14ac:dyDescent="0.25">
      <c r="A20" s="1"/>
      <c r="B20" s="1" t="s">
        <v>134</v>
      </c>
      <c r="C20" s="12">
        <v>69</v>
      </c>
      <c r="D20" s="12">
        <v>7115</v>
      </c>
      <c r="E20" s="12">
        <v>16</v>
      </c>
      <c r="F20" s="1">
        <f>IF(B20="MAL",E20,IF(E20&gt;=11,E20+variables!$B$1,11))</f>
        <v>17</v>
      </c>
      <c r="G20" s="5">
        <f t="shared" si="1"/>
        <v>0.82352941176470584</v>
      </c>
      <c r="H20" s="84">
        <v>6</v>
      </c>
      <c r="I20" s="84">
        <f t="shared" si="2"/>
        <v>6</v>
      </c>
      <c r="J20" s="89"/>
      <c r="K20" s="8">
        <v>2021</v>
      </c>
      <c r="L20" s="116">
        <v>2021</v>
      </c>
      <c r="M20" s="9"/>
      <c r="N20" s="9"/>
      <c r="O20" s="9">
        <v>8</v>
      </c>
      <c r="P20" s="79">
        <f t="shared" si="3"/>
        <v>14</v>
      </c>
      <c r="Q20" s="9"/>
      <c r="R20" s="9"/>
      <c r="S20" s="9"/>
      <c r="T20" s="9"/>
      <c r="U20" s="1">
        <f t="shared" si="14"/>
        <v>14</v>
      </c>
      <c r="V20" s="9"/>
      <c r="W20" s="9"/>
      <c r="X20" s="9"/>
      <c r="Y20" s="9"/>
      <c r="Z20" s="1">
        <f t="shared" si="15"/>
        <v>14</v>
      </c>
      <c r="AA20" s="9"/>
      <c r="AB20" s="9"/>
      <c r="AC20" s="9"/>
      <c r="AD20" s="9"/>
      <c r="AE20" s="1">
        <f t="shared" si="16"/>
        <v>14</v>
      </c>
      <c r="AF20" s="9"/>
      <c r="AG20" s="9"/>
      <c r="AH20" s="9"/>
      <c r="AI20" s="9"/>
      <c r="AJ20" s="1">
        <f t="shared" si="17"/>
        <v>14</v>
      </c>
      <c r="AK20" s="9"/>
      <c r="AL20" s="9"/>
      <c r="AM20" s="9"/>
      <c r="AN20" s="9"/>
      <c r="AO20" s="1">
        <f t="shared" si="18"/>
        <v>14</v>
      </c>
      <c r="AP20" s="9"/>
      <c r="AQ20" s="9"/>
      <c r="AR20" s="9"/>
      <c r="AS20" s="9"/>
      <c r="AT20" s="1">
        <f t="shared" si="19"/>
        <v>14</v>
      </c>
      <c r="AU20" s="9"/>
      <c r="AV20" s="9"/>
      <c r="AW20" s="9"/>
      <c r="AX20" s="9"/>
      <c r="AY20" s="1">
        <f t="shared" si="20"/>
        <v>14</v>
      </c>
      <c r="AZ20" s="9"/>
      <c r="BA20" s="9"/>
      <c r="BB20" s="9"/>
      <c r="BC20" s="9"/>
      <c r="BD20" s="1">
        <f t="shared" si="21"/>
        <v>14</v>
      </c>
      <c r="BE20" s="9"/>
      <c r="BF20" s="9"/>
      <c r="BG20" s="9"/>
      <c r="BH20" s="9"/>
      <c r="BI20" s="1">
        <f t="shared" si="22"/>
        <v>14</v>
      </c>
      <c r="BJ20" s="9"/>
      <c r="BK20" s="9"/>
      <c r="BL20" s="9"/>
      <c r="BM20" s="9"/>
      <c r="BN20" s="1">
        <f t="shared" si="23"/>
        <v>14</v>
      </c>
      <c r="BO20" s="9"/>
      <c r="BP20" s="9"/>
      <c r="BQ20" s="9"/>
      <c r="BR20" s="9"/>
      <c r="BS20" s="1">
        <f t="shared" si="0"/>
        <v>14</v>
      </c>
    </row>
    <row r="21" spans="1:71" x14ac:dyDescent="0.25">
      <c r="A21" s="1"/>
      <c r="B21" s="1" t="s">
        <v>133</v>
      </c>
      <c r="C21" s="12">
        <v>76</v>
      </c>
      <c r="D21" s="12">
        <v>4252</v>
      </c>
      <c r="E21" s="12">
        <v>51</v>
      </c>
      <c r="F21" s="1">
        <f>IF(B21="MAL",E21,IF(E21&gt;=11,E21+variables!$B$1,11))</f>
        <v>52</v>
      </c>
      <c r="G21" s="5">
        <f t="shared" si="1"/>
        <v>0.55769230769230771</v>
      </c>
      <c r="H21" s="84">
        <v>17</v>
      </c>
      <c r="I21" s="84">
        <f t="shared" si="2"/>
        <v>17</v>
      </c>
      <c r="J21" s="89"/>
      <c r="K21" s="8">
        <v>2021</v>
      </c>
      <c r="L21" s="116">
        <v>2021</v>
      </c>
      <c r="M21" s="9"/>
      <c r="N21" s="9"/>
      <c r="O21" s="9"/>
      <c r="P21" s="79">
        <f t="shared" si="3"/>
        <v>17</v>
      </c>
      <c r="Q21" s="9"/>
      <c r="R21" s="9"/>
      <c r="S21" s="9"/>
      <c r="T21" s="9"/>
      <c r="U21" s="1">
        <f t="shared" si="14"/>
        <v>17</v>
      </c>
      <c r="V21" s="9"/>
      <c r="W21" s="9"/>
      <c r="X21" s="9"/>
      <c r="Y21" s="9"/>
      <c r="Z21" s="1">
        <f t="shared" si="15"/>
        <v>17</v>
      </c>
      <c r="AA21" s="9"/>
      <c r="AB21" s="9"/>
      <c r="AC21" s="9"/>
      <c r="AD21" s="9"/>
      <c r="AE21" s="1">
        <f t="shared" si="16"/>
        <v>17</v>
      </c>
      <c r="AF21" s="9"/>
      <c r="AG21" s="9"/>
      <c r="AH21" s="9"/>
      <c r="AI21" s="9"/>
      <c r="AJ21" s="1">
        <f t="shared" si="17"/>
        <v>17</v>
      </c>
      <c r="AK21" s="9"/>
      <c r="AL21" s="9"/>
      <c r="AM21" s="9"/>
      <c r="AN21" s="9"/>
      <c r="AO21" s="1">
        <f t="shared" si="18"/>
        <v>17</v>
      </c>
      <c r="AP21" s="9"/>
      <c r="AQ21" s="9"/>
      <c r="AR21" s="9">
        <v>12</v>
      </c>
      <c r="AS21" s="9"/>
      <c r="AT21" s="1">
        <f t="shared" si="19"/>
        <v>29</v>
      </c>
      <c r="AU21" s="9"/>
      <c r="AV21" s="9"/>
      <c r="AW21" s="9"/>
      <c r="AX21" s="9"/>
      <c r="AY21" s="1">
        <f t="shared" si="20"/>
        <v>29</v>
      </c>
      <c r="AZ21" s="9"/>
      <c r="BA21" s="9"/>
      <c r="BB21" s="9"/>
      <c r="BC21" s="9"/>
      <c r="BD21" s="1">
        <f t="shared" si="21"/>
        <v>29</v>
      </c>
      <c r="BE21" s="9"/>
      <c r="BF21" s="9"/>
      <c r="BG21" s="9"/>
      <c r="BH21" s="9"/>
      <c r="BI21" s="1">
        <f t="shared" si="22"/>
        <v>29</v>
      </c>
      <c r="BJ21" s="9"/>
      <c r="BK21" s="9"/>
      <c r="BL21" s="9"/>
      <c r="BM21" s="9"/>
      <c r="BN21" s="1">
        <f t="shared" si="23"/>
        <v>29</v>
      </c>
      <c r="BO21" s="9"/>
      <c r="BP21" s="9"/>
      <c r="BQ21" s="9"/>
      <c r="BR21" s="9"/>
      <c r="BS21" s="1">
        <f t="shared" si="0"/>
        <v>29</v>
      </c>
    </row>
    <row r="22" spans="1:71" x14ac:dyDescent="0.25">
      <c r="A22" s="1"/>
      <c r="B22" s="1" t="s">
        <v>3</v>
      </c>
      <c r="C22" s="12">
        <v>77</v>
      </c>
      <c r="D22" s="12">
        <v>10068</v>
      </c>
      <c r="E22" s="12">
        <v>15</v>
      </c>
      <c r="F22" s="1">
        <f>IF(B22="MAL",E22,IF(E22&gt;=11,E22+variables!$B$1,11))</f>
        <v>16</v>
      </c>
      <c r="G22" s="5">
        <f t="shared" si="1"/>
        <v>0.8125</v>
      </c>
      <c r="H22" s="84">
        <v>13</v>
      </c>
      <c r="I22" s="84">
        <f t="shared" si="2"/>
        <v>13</v>
      </c>
      <c r="J22" s="89"/>
      <c r="K22" s="8">
        <v>2021</v>
      </c>
      <c r="L22" s="116">
        <v>2021</v>
      </c>
      <c r="M22" s="9"/>
      <c r="N22" s="9"/>
      <c r="O22" s="9"/>
      <c r="P22" s="79">
        <f t="shared" si="3"/>
        <v>13</v>
      </c>
      <c r="Q22" s="9"/>
      <c r="R22" s="9"/>
      <c r="S22" s="9"/>
      <c r="T22" s="9"/>
      <c r="U22" s="1">
        <f t="shared" si="14"/>
        <v>13</v>
      </c>
      <c r="V22" s="9"/>
      <c r="W22" s="9"/>
      <c r="X22" s="9"/>
      <c r="Y22" s="9"/>
      <c r="Z22" s="1">
        <f t="shared" si="15"/>
        <v>13</v>
      </c>
      <c r="AA22" s="9"/>
      <c r="AB22" s="9"/>
      <c r="AC22" s="9"/>
      <c r="AD22" s="9"/>
      <c r="AE22" s="1">
        <f t="shared" si="16"/>
        <v>13</v>
      </c>
      <c r="AF22" s="9"/>
      <c r="AG22" s="9"/>
      <c r="AH22" s="9"/>
      <c r="AI22" s="9"/>
      <c r="AJ22" s="1">
        <f t="shared" si="17"/>
        <v>13</v>
      </c>
      <c r="AK22" s="9"/>
      <c r="AL22" s="9"/>
      <c r="AM22" s="9"/>
      <c r="AN22" s="9"/>
      <c r="AO22" s="1">
        <f t="shared" si="18"/>
        <v>13</v>
      </c>
      <c r="AP22" s="9"/>
      <c r="AQ22" s="9"/>
      <c r="AR22" s="9"/>
      <c r="AS22" s="9"/>
      <c r="AT22" s="1">
        <f t="shared" si="19"/>
        <v>13</v>
      </c>
      <c r="AU22" s="9"/>
      <c r="AV22" s="9"/>
      <c r="AW22" s="9"/>
      <c r="AX22" s="9"/>
      <c r="AY22" s="1">
        <f t="shared" si="20"/>
        <v>13</v>
      </c>
      <c r="AZ22" s="9"/>
      <c r="BA22" s="9"/>
      <c r="BB22" s="9"/>
      <c r="BC22" s="9"/>
      <c r="BD22" s="1">
        <f t="shared" si="21"/>
        <v>13</v>
      </c>
      <c r="BE22" s="9"/>
      <c r="BF22" s="9"/>
      <c r="BG22" s="9"/>
      <c r="BH22" s="9"/>
      <c r="BI22" s="1">
        <f t="shared" si="22"/>
        <v>13</v>
      </c>
      <c r="BJ22" s="9"/>
      <c r="BK22" s="9"/>
      <c r="BL22" s="9"/>
      <c r="BM22" s="9"/>
      <c r="BN22" s="1">
        <f t="shared" si="23"/>
        <v>13</v>
      </c>
      <c r="BO22" s="9"/>
      <c r="BP22" s="9"/>
      <c r="BQ22" s="9"/>
      <c r="BR22" s="9"/>
      <c r="BS22" s="1">
        <f t="shared" si="0"/>
        <v>13</v>
      </c>
    </row>
    <row r="23" spans="1:71" x14ac:dyDescent="0.25">
      <c r="A23" s="1"/>
      <c r="B23" s="1" t="s">
        <v>226</v>
      </c>
      <c r="C23" s="12">
        <v>98</v>
      </c>
      <c r="D23" s="12">
        <v>4407</v>
      </c>
      <c r="E23" s="12">
        <v>30</v>
      </c>
      <c r="F23" s="1">
        <f>IF(B23="MAL",E23,IF(E23&gt;=11,E23+variables!$B$1,11))</f>
        <v>31</v>
      </c>
      <c r="G23" s="5">
        <f t="shared" si="1"/>
        <v>0.83870967741935487</v>
      </c>
      <c r="H23" s="84">
        <v>9</v>
      </c>
      <c r="I23" s="84">
        <f t="shared" si="2"/>
        <v>9</v>
      </c>
      <c r="J23" s="89"/>
      <c r="K23" s="8">
        <v>2021</v>
      </c>
      <c r="L23" s="116">
        <v>2021</v>
      </c>
      <c r="M23" s="9"/>
      <c r="N23" s="9"/>
      <c r="O23" s="9"/>
      <c r="P23" s="79">
        <f t="shared" si="3"/>
        <v>9</v>
      </c>
      <c r="Q23" s="9"/>
      <c r="R23" s="9"/>
      <c r="S23" s="9"/>
      <c r="T23" s="9"/>
      <c r="U23" s="1">
        <f t="shared" si="14"/>
        <v>9</v>
      </c>
      <c r="V23" s="9"/>
      <c r="W23" s="9">
        <v>1</v>
      </c>
      <c r="X23" s="9"/>
      <c r="Y23" s="9"/>
      <c r="Z23" s="1">
        <f t="shared" si="15"/>
        <v>10</v>
      </c>
      <c r="AA23" s="9"/>
      <c r="AB23" s="9"/>
      <c r="AC23" s="9"/>
      <c r="AD23" s="9"/>
      <c r="AE23" s="1">
        <f t="shared" si="16"/>
        <v>10</v>
      </c>
      <c r="AF23" s="9"/>
      <c r="AG23" s="9"/>
      <c r="AH23" s="9"/>
      <c r="AI23" s="9"/>
      <c r="AJ23" s="1">
        <f t="shared" si="17"/>
        <v>10</v>
      </c>
      <c r="AK23" s="9"/>
      <c r="AL23" s="9"/>
      <c r="AM23" s="9">
        <v>6</v>
      </c>
      <c r="AN23" s="9"/>
      <c r="AO23" s="1">
        <f t="shared" si="18"/>
        <v>16</v>
      </c>
      <c r="AP23" s="9"/>
      <c r="AQ23" s="9">
        <v>1</v>
      </c>
      <c r="AR23" s="9">
        <v>5</v>
      </c>
      <c r="AS23" s="9">
        <v>3</v>
      </c>
      <c r="AT23" s="1">
        <f t="shared" si="19"/>
        <v>25</v>
      </c>
      <c r="AU23" s="9"/>
      <c r="AV23" s="9">
        <v>1</v>
      </c>
      <c r="AW23" s="9"/>
      <c r="AX23" s="9"/>
      <c r="AY23" s="1">
        <f t="shared" si="20"/>
        <v>26</v>
      </c>
      <c r="AZ23" s="9"/>
      <c r="BA23" s="9"/>
      <c r="BB23" s="9"/>
      <c r="BC23" s="9"/>
      <c r="BD23" s="1">
        <f t="shared" si="21"/>
        <v>26</v>
      </c>
      <c r="BE23" s="9"/>
      <c r="BF23" s="9"/>
      <c r="BG23" s="9"/>
      <c r="BH23" s="9"/>
      <c r="BI23" s="1">
        <f t="shared" si="22"/>
        <v>26</v>
      </c>
      <c r="BJ23" s="9"/>
      <c r="BK23" s="9"/>
      <c r="BL23" s="9"/>
      <c r="BM23" s="9"/>
      <c r="BN23" s="1">
        <f t="shared" si="23"/>
        <v>26</v>
      </c>
      <c r="BO23" s="9"/>
      <c r="BP23" s="9"/>
      <c r="BQ23" s="9"/>
      <c r="BR23" s="9"/>
      <c r="BS23" s="1">
        <f t="shared" si="0"/>
        <v>26</v>
      </c>
    </row>
    <row r="24" spans="1:71" x14ac:dyDescent="0.25">
      <c r="A24" s="1"/>
      <c r="B24" s="1"/>
      <c r="C24" s="1"/>
      <c r="D24" s="1"/>
      <c r="E24" s="1"/>
      <c r="F24" s="1"/>
      <c r="G24" s="1"/>
      <c r="H24" s="79"/>
      <c r="I24" s="79"/>
      <c r="J24" s="79"/>
      <c r="K24" s="1"/>
      <c r="L24" s="1"/>
      <c r="M24" s="1">
        <f>SUM(M3:M23)</f>
        <v>0</v>
      </c>
      <c r="N24" s="1">
        <f>SUM(N3:N23)</f>
        <v>1</v>
      </c>
      <c r="O24" s="1">
        <f>SUM(O3:O23)</f>
        <v>11</v>
      </c>
      <c r="P24" s="79">
        <f>SUM(P3:P23)</f>
        <v>230</v>
      </c>
      <c r="Q24" s="1">
        <f>SUM(Q3:Q23)</f>
        <v>1</v>
      </c>
      <c r="R24" s="1">
        <f>SUM(R4:R23)</f>
        <v>3</v>
      </c>
      <c r="S24" s="1">
        <f>SUM(S4:S23)</f>
        <v>17</v>
      </c>
      <c r="T24" s="1">
        <f>SUM(T4:T23)</f>
        <v>0</v>
      </c>
      <c r="U24" s="1">
        <f>SUM(U3:U23)</f>
        <v>251</v>
      </c>
      <c r="V24" s="1">
        <f>SUM(V4:V23)</f>
        <v>0</v>
      </c>
      <c r="W24" s="1">
        <f>SUM(W4:W23)</f>
        <v>1</v>
      </c>
      <c r="X24" s="1">
        <f>SUM(X4:X23)</f>
        <v>0</v>
      </c>
      <c r="Y24" s="1">
        <f>SUM(Y4:Y23)</f>
        <v>0</v>
      </c>
      <c r="Z24" s="1">
        <f>SUM(Z3:Z23)</f>
        <v>252</v>
      </c>
      <c r="AA24" s="1">
        <f>SUM(AA4:AA23)</f>
        <v>0</v>
      </c>
      <c r="AB24" s="1">
        <f>SUM(AB4:AB23)</f>
        <v>0</v>
      </c>
      <c r="AC24" s="1">
        <f>SUM(AC4:AC23)</f>
        <v>13</v>
      </c>
      <c r="AD24" s="1">
        <f>SUM(AD4:AD23)</f>
        <v>1</v>
      </c>
      <c r="AE24" s="1">
        <f>SUM(AE3:AE23)</f>
        <v>266</v>
      </c>
      <c r="AF24" s="1">
        <f>SUM(AF4:AF23)</f>
        <v>2</v>
      </c>
      <c r="AG24" s="1">
        <f>SUM(AG4:AG23)</f>
        <v>1</v>
      </c>
      <c r="AH24" s="1">
        <f>SUM(AH4:AH23)</f>
        <v>34</v>
      </c>
      <c r="AI24" s="1">
        <f>SUM(AI4:AI23)</f>
        <v>0</v>
      </c>
      <c r="AJ24" s="1">
        <f>SUM(AJ3:AJ23)</f>
        <v>303</v>
      </c>
      <c r="AK24" s="1">
        <f>SUM(AK4:AK23)</f>
        <v>2</v>
      </c>
      <c r="AL24" s="1">
        <f>SUM(AL4:AL23)</f>
        <v>3</v>
      </c>
      <c r="AM24" s="1">
        <f>SUM(AM4:AM23)</f>
        <v>36</v>
      </c>
      <c r="AN24" s="1">
        <f>SUM(AN4:AN23)</f>
        <v>1</v>
      </c>
      <c r="AO24" s="1">
        <f>SUM(AO3:AO23)</f>
        <v>345</v>
      </c>
      <c r="AP24" s="1">
        <f>SUM(AP4:AP23)</f>
        <v>1</v>
      </c>
      <c r="AQ24" s="1">
        <f>SUM(AQ4:AQ23)</f>
        <v>1</v>
      </c>
      <c r="AR24" s="1">
        <f>SUM(AR4:AR23)</f>
        <v>67</v>
      </c>
      <c r="AS24" s="1">
        <f>SUM(AS4:AS23)</f>
        <v>3</v>
      </c>
      <c r="AT24" s="1">
        <f>SUM(AT3:AT23)</f>
        <v>417</v>
      </c>
      <c r="AU24" s="1">
        <f>SUM(AU4:AU23)</f>
        <v>0</v>
      </c>
      <c r="AV24" s="1">
        <f>SUM(AV4:AV23)</f>
        <v>2</v>
      </c>
      <c r="AW24" s="1">
        <f>SUM(AW4:AW23)</f>
        <v>32</v>
      </c>
      <c r="AX24" s="1">
        <f>SUM(AX4:AX23)</f>
        <v>0</v>
      </c>
      <c r="AY24" s="1">
        <f>SUM(AY3:AY23)</f>
        <v>451</v>
      </c>
      <c r="AZ24" s="1">
        <f>SUM(AZ4:AZ23)</f>
        <v>0</v>
      </c>
      <c r="BA24" s="1">
        <f>SUM(BA4:BA23)</f>
        <v>0</v>
      </c>
      <c r="BB24" s="1">
        <f>SUM(BB4:BB23)</f>
        <v>0</v>
      </c>
      <c r="BC24" s="1">
        <f>SUM(BC4:BC23)</f>
        <v>0</v>
      </c>
      <c r="BD24" s="1">
        <f>SUM(BD3:BD23)</f>
        <v>451</v>
      </c>
      <c r="BE24" s="1">
        <f>SUM(BE4:BE23)</f>
        <v>0</v>
      </c>
      <c r="BF24" s="1">
        <f>SUM(BF4:BF23)</f>
        <v>0</v>
      </c>
      <c r="BG24" s="1">
        <f>SUM(BG4:BG23)</f>
        <v>0</v>
      </c>
      <c r="BH24" s="1">
        <f>SUM(BH4:BH23)</f>
        <v>0</v>
      </c>
      <c r="BI24" s="1">
        <f>SUM(BI3:BI23)</f>
        <v>451</v>
      </c>
      <c r="BJ24" s="1">
        <f>SUM(BJ4:BJ23)</f>
        <v>0</v>
      </c>
      <c r="BK24" s="1">
        <f>SUM(BK4:BK23)</f>
        <v>0</v>
      </c>
      <c r="BL24" s="1">
        <f>SUM(BL4:BL23)</f>
        <v>0</v>
      </c>
      <c r="BM24" s="1">
        <f>SUM(BM4:BM23)</f>
        <v>0</v>
      </c>
      <c r="BN24" s="1">
        <f>SUM(BN3:BN23)</f>
        <v>451</v>
      </c>
      <c r="BO24" s="1">
        <f>SUM(BO4:BO23)</f>
        <v>0</v>
      </c>
      <c r="BP24" s="1">
        <f>SUM(BP4:BP23)</f>
        <v>0</v>
      </c>
      <c r="BQ24" s="1">
        <f>SUM(BQ4:BQ23)</f>
        <v>0</v>
      </c>
      <c r="BR24" s="1">
        <f>SUM(BR4:BR23)</f>
        <v>0</v>
      </c>
      <c r="BS24" s="1">
        <f>SUM(BS3:BS23)</f>
        <v>451</v>
      </c>
    </row>
    <row r="25" spans="1:71" x14ac:dyDescent="0.25">
      <c r="A25" s="1"/>
      <c r="B25" s="1" t="s">
        <v>244</v>
      </c>
      <c r="C25" s="1">
        <f>COUNT(C5:C23)</f>
        <v>19</v>
      </c>
      <c r="D25" s="1"/>
      <c r="E25" s="1">
        <f>SUM(E3:E23)</f>
        <v>538</v>
      </c>
      <c r="F25" s="1">
        <f>SUM(F3:F23)</f>
        <v>558</v>
      </c>
      <c r="G25" s="2">
        <f>$BS24/F25</f>
        <v>0.80824372759856633</v>
      </c>
      <c r="H25" s="79">
        <f>SUM(H3:H23)</f>
        <v>218</v>
      </c>
      <c r="I25" s="79">
        <f>SUM(I3:I23)</f>
        <v>228</v>
      </c>
      <c r="J25" s="79">
        <f>SUM(J3:J23)</f>
        <v>10</v>
      </c>
      <c r="K25" s="1"/>
      <c r="L25" s="1"/>
      <c r="M25" s="1"/>
      <c r="N25" s="1"/>
      <c r="O25" s="1"/>
      <c r="P25" s="2">
        <f>P24/F25</f>
        <v>0.41218637992831542</v>
      </c>
      <c r="Q25" s="1"/>
      <c r="R25" s="1">
        <f>M24+R24</f>
        <v>3</v>
      </c>
      <c r="S25" s="1">
        <f>N24+S24</f>
        <v>18</v>
      </c>
      <c r="T25" s="1">
        <f>O24+T24</f>
        <v>11</v>
      </c>
      <c r="U25" s="2">
        <f>U24/F25</f>
        <v>0.44982078853046598</v>
      </c>
      <c r="V25" s="1"/>
      <c r="W25" s="1">
        <f>R25+W24</f>
        <v>4</v>
      </c>
      <c r="X25" s="1">
        <f>S25+X24</f>
        <v>18</v>
      </c>
      <c r="Y25" s="1">
        <f>T25+Y24</f>
        <v>11</v>
      </c>
      <c r="Z25" s="2">
        <f>Z24/F25</f>
        <v>0.45161290322580644</v>
      </c>
      <c r="AA25" s="1"/>
      <c r="AB25" s="1">
        <f>W25+AB24</f>
        <v>4</v>
      </c>
      <c r="AC25" s="1">
        <f>X25+AC24</f>
        <v>31</v>
      </c>
      <c r="AD25" s="1">
        <f>Y25+AD24</f>
        <v>12</v>
      </c>
      <c r="AE25" s="2">
        <f>AE24/F25</f>
        <v>0.47670250896057348</v>
      </c>
      <c r="AF25" s="1"/>
      <c r="AG25" s="1">
        <f>AB25+AG24</f>
        <v>5</v>
      </c>
      <c r="AH25" s="1">
        <f>AC25+AH24</f>
        <v>65</v>
      </c>
      <c r="AI25" s="1">
        <f>AD25+AI24</f>
        <v>12</v>
      </c>
      <c r="AJ25" s="2">
        <f>AJ24/F25</f>
        <v>0.543010752688172</v>
      </c>
      <c r="AK25" s="1"/>
      <c r="AL25" s="1">
        <f>AG25+AL24</f>
        <v>8</v>
      </c>
      <c r="AM25" s="1">
        <f>AH25+AM24</f>
        <v>101</v>
      </c>
      <c r="AN25" s="1">
        <f>AI25+AN24</f>
        <v>13</v>
      </c>
      <c r="AO25" s="2">
        <f>AO24/F25</f>
        <v>0.61827956989247312</v>
      </c>
      <c r="AP25" s="1"/>
      <c r="AQ25" s="1">
        <f>AL25+AQ24</f>
        <v>9</v>
      </c>
      <c r="AR25" s="1">
        <f>AM25+AR24</f>
        <v>168</v>
      </c>
      <c r="AS25" s="1">
        <f>AN25+AS24</f>
        <v>16</v>
      </c>
      <c r="AT25" s="2">
        <f>AT24/F25</f>
        <v>0.74731182795698925</v>
      </c>
      <c r="AU25" s="1"/>
      <c r="AV25" s="1">
        <f>AQ25+AV24</f>
        <v>11</v>
      </c>
      <c r="AW25" s="1">
        <f>AR25+AW24</f>
        <v>200</v>
      </c>
      <c r="AX25" s="1">
        <f>AS25+AX24</f>
        <v>16</v>
      </c>
      <c r="AY25" s="2">
        <f>AY24/F25</f>
        <v>0.80824372759856633</v>
      </c>
      <c r="AZ25" s="1"/>
      <c r="BA25" s="1">
        <f>AV25+BA24</f>
        <v>11</v>
      </c>
      <c r="BB25" s="1">
        <f>AW25+BB24</f>
        <v>200</v>
      </c>
      <c r="BC25" s="1">
        <f>AX25+BC24</f>
        <v>16</v>
      </c>
      <c r="BD25" s="2">
        <f>BD24/F25</f>
        <v>0.80824372759856633</v>
      </c>
      <c r="BE25" s="1"/>
      <c r="BF25" s="1">
        <f>BA25+BF24</f>
        <v>11</v>
      </c>
      <c r="BG25" s="1">
        <f>BB25+BG24</f>
        <v>200</v>
      </c>
      <c r="BH25" s="1">
        <f>BC25+BH24</f>
        <v>16</v>
      </c>
      <c r="BI25" s="2">
        <f>BI24/F25</f>
        <v>0.80824372759856633</v>
      </c>
      <c r="BJ25" s="1"/>
      <c r="BK25" s="1">
        <f>BF25+BK24</f>
        <v>11</v>
      </c>
      <c r="BL25" s="1">
        <f>BG25+BL24</f>
        <v>200</v>
      </c>
      <c r="BM25" s="1">
        <f>BH25+BM24</f>
        <v>16</v>
      </c>
      <c r="BN25" s="2">
        <f>BN24/F25</f>
        <v>0.80824372759856633</v>
      </c>
      <c r="BO25" s="1"/>
      <c r="BP25" s="1">
        <f>BK25+BP24</f>
        <v>11</v>
      </c>
      <c r="BQ25" s="1">
        <f>BL25+BQ24</f>
        <v>200</v>
      </c>
      <c r="BR25" s="1">
        <f>BM25+BR24</f>
        <v>16</v>
      </c>
      <c r="BS25" s="2">
        <f>BS24/F25</f>
        <v>0.80824372759856633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9"/>
  <sheetViews>
    <sheetView zoomScale="150" workbookViewId="0">
      <pane xSplit="12" ySplit="2" topLeftCell="AC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Z13" sqref="Z13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s="15" customFormat="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131</v>
      </c>
      <c r="B3" s="4" t="s">
        <v>116</v>
      </c>
      <c r="C3" s="4"/>
      <c r="D3" s="4"/>
      <c r="E3" s="1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8">
        <f>+H3</f>
        <v>0</v>
      </c>
      <c r="Q3" s="8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25">
      <c r="A4" s="20"/>
      <c r="B4" s="1" t="s">
        <v>308</v>
      </c>
      <c r="C4" s="12">
        <v>4</v>
      </c>
      <c r="D4" s="10">
        <v>5290</v>
      </c>
      <c r="E4" s="12">
        <v>18</v>
      </c>
      <c r="F4" s="1">
        <f>IF(B4="MAL",E4,IF(E4&gt;=11,E4+variables!$B$1,11))</f>
        <v>19</v>
      </c>
      <c r="G4" s="5">
        <f>$BS4/F4</f>
        <v>0.57894736842105265</v>
      </c>
      <c r="H4" s="84">
        <v>9</v>
      </c>
      <c r="I4" s="84">
        <f>+H4+J4</f>
        <v>10</v>
      </c>
      <c r="J4" s="89">
        <v>1</v>
      </c>
      <c r="K4" s="8">
        <v>2021</v>
      </c>
      <c r="L4" s="8">
        <v>2021</v>
      </c>
      <c r="M4" s="9"/>
      <c r="N4" s="9"/>
      <c r="O4" s="9"/>
      <c r="P4" s="79">
        <f>H4+SUM(M4:O4)</f>
        <v>9</v>
      </c>
      <c r="Q4" s="9"/>
      <c r="R4" s="9"/>
      <c r="S4" s="9"/>
      <c r="T4" s="9"/>
      <c r="U4" s="1">
        <f>SUM(P4:T4)</f>
        <v>9</v>
      </c>
      <c r="V4" s="9"/>
      <c r="W4" s="9"/>
      <c r="X4" s="9"/>
      <c r="Y4" s="9"/>
      <c r="Z4" s="1">
        <f>SUM(U4:Y4)</f>
        <v>9</v>
      </c>
      <c r="AA4" s="9"/>
      <c r="AB4" s="9"/>
      <c r="AC4" s="9"/>
      <c r="AD4" s="9"/>
      <c r="AE4" s="1">
        <f>SUM(Z4:AD4)</f>
        <v>9</v>
      </c>
      <c r="AF4" s="9"/>
      <c r="AG4" s="9"/>
      <c r="AH4" s="9">
        <v>2</v>
      </c>
      <c r="AI4" s="9"/>
      <c r="AJ4" s="1">
        <f>SUM(AE4:AI4)</f>
        <v>11</v>
      </c>
      <c r="AK4" s="9"/>
      <c r="AL4" s="9"/>
      <c r="AM4" s="9"/>
      <c r="AN4" s="9"/>
      <c r="AO4" s="1">
        <f>SUM(AJ4:AN4)</f>
        <v>11</v>
      </c>
      <c r="AP4" s="9"/>
      <c r="AQ4" s="9"/>
      <c r="AR4" s="9"/>
      <c r="AS4" s="9"/>
      <c r="AT4" s="1">
        <f>SUM(AO4:AS4)</f>
        <v>11</v>
      </c>
      <c r="AU4" s="9"/>
      <c r="AV4" s="9"/>
      <c r="AW4" s="9"/>
      <c r="AX4" s="9"/>
      <c r="AY4" s="1">
        <f>SUM(AT4:AX4)</f>
        <v>11</v>
      </c>
      <c r="AZ4" s="9"/>
      <c r="BA4" s="9"/>
      <c r="BB4" s="9"/>
      <c r="BC4" s="9"/>
      <c r="BD4" s="1">
        <f>SUM(AY4:BC4)</f>
        <v>11</v>
      </c>
      <c r="BE4" s="9"/>
      <c r="BF4" s="9"/>
      <c r="BG4" s="9"/>
      <c r="BH4" s="9"/>
      <c r="BI4" s="1">
        <f>SUM(BD4:BH4)</f>
        <v>11</v>
      </c>
      <c r="BJ4" s="9"/>
      <c r="BK4" s="9"/>
      <c r="BL4" s="9"/>
      <c r="BM4" s="9"/>
      <c r="BN4" s="1">
        <f>SUM(BI4:BM4)</f>
        <v>11</v>
      </c>
      <c r="BO4" s="9"/>
      <c r="BP4" s="9"/>
      <c r="BQ4" s="9"/>
      <c r="BR4" s="9"/>
      <c r="BS4" s="1">
        <f>SUM(BN4:BR4)</f>
        <v>11</v>
      </c>
    </row>
    <row r="5" spans="1:71" s="170" customFormat="1" x14ac:dyDescent="0.25">
      <c r="A5" s="160"/>
      <c r="B5" s="161" t="s">
        <v>266</v>
      </c>
      <c r="C5" s="162">
        <v>5</v>
      </c>
      <c r="D5" s="163">
        <v>2681</v>
      </c>
      <c r="E5" s="162">
        <v>37</v>
      </c>
      <c r="F5" s="161">
        <f>IF(B5="MAL",E5,IF(E5&gt;=11,E5+variables!$B$1,11))</f>
        <v>38</v>
      </c>
      <c r="G5" s="164">
        <f>$BS5/F5</f>
        <v>0.65789473684210531</v>
      </c>
      <c r="H5" s="165">
        <v>23</v>
      </c>
      <c r="I5" s="165">
        <f>+H5+J5</f>
        <v>23</v>
      </c>
      <c r="J5" s="166"/>
      <c r="K5" s="167">
        <v>2021</v>
      </c>
      <c r="L5" s="167">
        <v>2021</v>
      </c>
      <c r="M5" s="168"/>
      <c r="N5" s="168">
        <v>2</v>
      </c>
      <c r="O5" s="168"/>
      <c r="P5" s="169">
        <f>H5+SUM(M5:O5)</f>
        <v>25</v>
      </c>
      <c r="Q5" s="168"/>
      <c r="R5" s="168"/>
      <c r="S5" s="168"/>
      <c r="T5" s="168"/>
      <c r="U5" s="161">
        <f>SUM(P5:T5)</f>
        <v>25</v>
      </c>
      <c r="V5" s="168"/>
      <c r="W5" s="168"/>
      <c r="X5" s="168"/>
      <c r="Y5" s="168"/>
      <c r="Z5" s="161">
        <f>SUM(U5:Y5)</f>
        <v>25</v>
      </c>
      <c r="AA5" s="168"/>
      <c r="AB5" s="168"/>
      <c r="AC5" s="168"/>
      <c r="AD5" s="168"/>
      <c r="AE5" s="161">
        <f>SUM(Z5:AD5)</f>
        <v>25</v>
      </c>
      <c r="AF5" s="168"/>
      <c r="AG5" s="168"/>
      <c r="AH5" s="168"/>
      <c r="AI5" s="168"/>
      <c r="AJ5" s="161">
        <f>SUM(AE5:AI5)</f>
        <v>25</v>
      </c>
      <c r="AK5" s="168"/>
      <c r="AL5" s="168"/>
      <c r="AM5" s="168"/>
      <c r="AN5" s="168"/>
      <c r="AO5" s="161">
        <f>SUM(AJ5:AN5)</f>
        <v>25</v>
      </c>
      <c r="AP5" s="168"/>
      <c r="AQ5" s="168"/>
      <c r="AR5" s="168"/>
      <c r="AS5" s="168"/>
      <c r="AT5" s="161">
        <f>SUM(AO5:AS5)</f>
        <v>25</v>
      </c>
      <c r="AU5" s="168"/>
      <c r="AV5" s="168"/>
      <c r="AW5" s="168"/>
      <c r="AX5" s="168"/>
      <c r="AY5" s="161">
        <f>SUM(AT5:AX5)</f>
        <v>25</v>
      </c>
      <c r="AZ5" s="168"/>
      <c r="BA5" s="168"/>
      <c r="BB5" s="168"/>
      <c r="BC5" s="168"/>
      <c r="BD5" s="161">
        <f>SUM(AY5:BC5)</f>
        <v>25</v>
      </c>
      <c r="BE5" s="168"/>
      <c r="BF5" s="168"/>
      <c r="BG5" s="168"/>
      <c r="BH5" s="168"/>
      <c r="BI5" s="161">
        <f>SUM(BD5:BH5)</f>
        <v>25</v>
      </c>
      <c r="BJ5" s="168"/>
      <c r="BK5" s="168"/>
      <c r="BL5" s="168"/>
      <c r="BM5" s="168"/>
      <c r="BN5" s="161">
        <f>SUM(BI5:BM5)</f>
        <v>25</v>
      </c>
      <c r="BO5" s="168"/>
      <c r="BP5" s="168"/>
      <c r="BQ5" s="168"/>
      <c r="BR5" s="168"/>
      <c r="BS5" s="161">
        <f>SUM(BN5:BR5)</f>
        <v>25</v>
      </c>
    </row>
    <row r="6" spans="1:71" x14ac:dyDescent="0.25">
      <c r="A6" s="1"/>
      <c r="B6" s="1" t="s">
        <v>252</v>
      </c>
      <c r="C6" s="12">
        <v>59</v>
      </c>
      <c r="D6" s="10">
        <v>4382</v>
      </c>
      <c r="E6" s="12">
        <v>30</v>
      </c>
      <c r="F6" s="1">
        <f>IF(B6="MAL",E6,IF(E6&gt;=11,E6+variables!$B$1,11))</f>
        <v>31</v>
      </c>
      <c r="G6" s="5">
        <f>$BS6/F6</f>
        <v>0.93548387096774188</v>
      </c>
      <c r="H6" s="84">
        <v>19</v>
      </c>
      <c r="I6" s="84">
        <f>+H6+J6</f>
        <v>19</v>
      </c>
      <c r="J6" s="89"/>
      <c r="K6" s="8">
        <v>2021</v>
      </c>
      <c r="L6" s="8">
        <v>2021</v>
      </c>
      <c r="M6" s="9"/>
      <c r="N6" s="9">
        <v>10</v>
      </c>
      <c r="O6" s="9"/>
      <c r="P6" s="79">
        <f>H6+SUM(M6:O6)</f>
        <v>29</v>
      </c>
      <c r="Q6" s="9"/>
      <c r="R6" s="9"/>
      <c r="S6" s="9"/>
      <c r="T6" s="9"/>
      <c r="U6" s="1">
        <f>SUM(P6:T6)</f>
        <v>29</v>
      </c>
      <c r="V6" s="9"/>
      <c r="W6" s="9"/>
      <c r="X6" s="9"/>
      <c r="Y6" s="9"/>
      <c r="Z6" s="1">
        <f>SUM(U6:Y6)</f>
        <v>29</v>
      </c>
      <c r="AA6" s="9"/>
      <c r="AB6" s="9"/>
      <c r="AC6" s="9"/>
      <c r="AD6" s="9"/>
      <c r="AE6" s="1">
        <f>SUM(Z6:AD6)</f>
        <v>29</v>
      </c>
      <c r="AF6" s="9"/>
      <c r="AG6" s="9"/>
      <c r="AH6" s="9"/>
      <c r="AI6" s="9"/>
      <c r="AJ6" s="1">
        <f>SUM(AE6:AI6)</f>
        <v>29</v>
      </c>
      <c r="AK6" s="9"/>
      <c r="AL6" s="9"/>
      <c r="AM6" s="9"/>
      <c r="AN6" s="9"/>
      <c r="AO6" s="1">
        <f>SUM(AJ6:AN6)</f>
        <v>29</v>
      </c>
      <c r="AP6" s="9"/>
      <c r="AQ6" s="9"/>
      <c r="AR6" s="9"/>
      <c r="AS6" s="9"/>
      <c r="AT6" s="1">
        <f>SUM(AO6:AS6)</f>
        <v>29</v>
      </c>
      <c r="AU6" s="9"/>
      <c r="AV6" s="9"/>
      <c r="AW6" s="9"/>
      <c r="AX6" s="9"/>
      <c r="AY6" s="1">
        <f>SUM(AT6:AX6)</f>
        <v>29</v>
      </c>
      <c r="AZ6" s="9"/>
      <c r="BA6" s="9"/>
      <c r="BB6" s="9"/>
      <c r="BC6" s="9"/>
      <c r="BD6" s="1">
        <f>SUM(AY6:BC6)</f>
        <v>29</v>
      </c>
      <c r="BE6" s="9"/>
      <c r="BF6" s="9"/>
      <c r="BG6" s="9"/>
      <c r="BH6" s="9"/>
      <c r="BI6" s="1">
        <f>SUM(BD6:BH6)</f>
        <v>29</v>
      </c>
      <c r="BJ6" s="9"/>
      <c r="BK6" s="9"/>
      <c r="BL6" s="9"/>
      <c r="BM6" s="9"/>
      <c r="BN6" s="1">
        <f>SUM(BI6:BM6)</f>
        <v>29</v>
      </c>
      <c r="BO6" s="9"/>
      <c r="BP6" s="9"/>
      <c r="BQ6" s="9"/>
      <c r="BR6" s="9"/>
      <c r="BS6" s="1">
        <f>SUM(BN6:BR6)</f>
        <v>29</v>
      </c>
    </row>
    <row r="7" spans="1:71" s="170" customFormat="1" x14ac:dyDescent="0.25">
      <c r="A7" s="161"/>
      <c r="B7" s="161" t="s">
        <v>167</v>
      </c>
      <c r="C7" s="162">
        <v>66</v>
      </c>
      <c r="D7" s="163">
        <v>6602</v>
      </c>
      <c r="E7" s="162">
        <v>47</v>
      </c>
      <c r="F7" s="161">
        <f>IF(B7="MAL",E7,IF(E7&gt;=11,E7+variables!$B$1,11))</f>
        <v>48</v>
      </c>
      <c r="G7" s="164">
        <f>$BS7/F7</f>
        <v>0.64583333333333337</v>
      </c>
      <c r="H7" s="165">
        <v>20</v>
      </c>
      <c r="I7" s="165">
        <f>+H7+J7</f>
        <v>20</v>
      </c>
      <c r="J7" s="166"/>
      <c r="K7" s="167">
        <v>2021</v>
      </c>
      <c r="L7" s="167">
        <v>2021</v>
      </c>
      <c r="M7" s="168"/>
      <c r="N7" s="168"/>
      <c r="O7" s="168"/>
      <c r="P7" s="169">
        <f>H7+SUM(M7:O7)</f>
        <v>20</v>
      </c>
      <c r="Q7" s="168"/>
      <c r="R7" s="168"/>
      <c r="S7" s="168">
        <v>7</v>
      </c>
      <c r="T7" s="168"/>
      <c r="U7" s="161">
        <f>SUM(P7:T7)</f>
        <v>27</v>
      </c>
      <c r="V7" s="168"/>
      <c r="W7" s="168">
        <v>1</v>
      </c>
      <c r="X7" s="168">
        <v>3</v>
      </c>
      <c r="Y7" s="168"/>
      <c r="Z7" s="161">
        <f>SUM(U7:Y7)</f>
        <v>31</v>
      </c>
      <c r="AA7" s="168"/>
      <c r="AB7" s="168"/>
      <c r="AC7" s="168"/>
      <c r="AD7" s="168"/>
      <c r="AE7" s="161">
        <f>SUM(Z7:AD7)</f>
        <v>31</v>
      </c>
      <c r="AF7" s="168"/>
      <c r="AG7" s="168"/>
      <c r="AH7" s="168"/>
      <c r="AI7" s="168"/>
      <c r="AJ7" s="161">
        <f>SUM(AE7:AI7)</f>
        <v>31</v>
      </c>
      <c r="AK7" s="168"/>
      <c r="AL7" s="168"/>
      <c r="AM7" s="168"/>
      <c r="AN7" s="168"/>
      <c r="AO7" s="161">
        <f>SUM(AJ7:AN7)</f>
        <v>31</v>
      </c>
      <c r="AP7" s="168"/>
      <c r="AQ7" s="168"/>
      <c r="AR7" s="168"/>
      <c r="AS7" s="168"/>
      <c r="AT7" s="161">
        <f>SUM(AO7:AS7)</f>
        <v>31</v>
      </c>
      <c r="AU7" s="168"/>
      <c r="AV7" s="168"/>
      <c r="AW7" s="168"/>
      <c r="AX7" s="168"/>
      <c r="AY7" s="161">
        <f>SUM(AT7:AX7)</f>
        <v>31</v>
      </c>
      <c r="AZ7" s="168"/>
      <c r="BA7" s="168"/>
      <c r="BB7" s="168"/>
      <c r="BC7" s="168"/>
      <c r="BD7" s="161">
        <f>SUM(AY7:BC7)</f>
        <v>31</v>
      </c>
      <c r="BE7" s="168"/>
      <c r="BF7" s="168"/>
      <c r="BG7" s="168"/>
      <c r="BH7" s="168"/>
      <c r="BI7" s="161">
        <f>SUM(BD7:BH7)</f>
        <v>31</v>
      </c>
      <c r="BJ7" s="168"/>
      <c r="BK7" s="168"/>
      <c r="BL7" s="168"/>
      <c r="BM7" s="168"/>
      <c r="BN7" s="161">
        <f>SUM(BI7:BM7)</f>
        <v>31</v>
      </c>
      <c r="BO7" s="168"/>
      <c r="BP7" s="168"/>
      <c r="BQ7" s="168"/>
      <c r="BR7" s="168"/>
      <c r="BS7" s="161">
        <f>SUM(BN7:BR7)</f>
        <v>31</v>
      </c>
    </row>
    <row r="8" spans="1:71" x14ac:dyDescent="0.25">
      <c r="A8" s="1"/>
      <c r="B8" s="1"/>
      <c r="C8" s="1"/>
      <c r="D8" s="1"/>
      <c r="E8" s="1"/>
      <c r="F8" s="1"/>
      <c r="G8" s="5"/>
      <c r="H8" s="84"/>
      <c r="I8" s="84"/>
      <c r="J8" s="79"/>
      <c r="K8" s="1"/>
      <c r="L8" s="1"/>
      <c r="M8" s="1">
        <f>SUM(M4:M7)</f>
        <v>0</v>
      </c>
      <c r="N8" s="1">
        <f>SUM(N4:N7)</f>
        <v>12</v>
      </c>
      <c r="O8" s="1">
        <f>SUM(O4:O7)</f>
        <v>0</v>
      </c>
      <c r="P8" s="79">
        <f>SUM(P3:P7)</f>
        <v>83</v>
      </c>
      <c r="Q8" s="1">
        <f>SUM(Q3:Q7)</f>
        <v>0</v>
      </c>
      <c r="R8" s="1">
        <f>SUM(R4:R7)</f>
        <v>0</v>
      </c>
      <c r="S8" s="1">
        <f>SUM(S4:S7)</f>
        <v>7</v>
      </c>
      <c r="T8" s="1">
        <f>SUM(T4:T7)</f>
        <v>0</v>
      </c>
      <c r="U8" s="1">
        <f>SUM(U3:U7)</f>
        <v>90</v>
      </c>
      <c r="V8" s="1">
        <f>SUM(V4:V7)</f>
        <v>0</v>
      </c>
      <c r="W8" s="1">
        <f>SUM(W4:W7)</f>
        <v>1</v>
      </c>
      <c r="X8" s="1">
        <f>SUM(X4:X7)</f>
        <v>3</v>
      </c>
      <c r="Y8" s="1">
        <f>SUM(Y4:Y7)</f>
        <v>0</v>
      </c>
      <c r="Z8" s="1">
        <f>SUM(Z3:Z7)</f>
        <v>94</v>
      </c>
      <c r="AA8" s="1">
        <f>SUM(AA4:AA7)</f>
        <v>0</v>
      </c>
      <c r="AB8" s="1">
        <f>SUM(AB4:AB7)</f>
        <v>0</v>
      </c>
      <c r="AC8" s="1">
        <f>SUM(AC4:AC7)</f>
        <v>0</v>
      </c>
      <c r="AD8" s="1">
        <f>SUM(AD4:AD7)</f>
        <v>0</v>
      </c>
      <c r="AE8" s="1">
        <f>SUM(AE3:AE7)</f>
        <v>94</v>
      </c>
      <c r="AF8" s="1">
        <f>SUM(AF4:AF7)</f>
        <v>0</v>
      </c>
      <c r="AG8" s="1">
        <f>SUM(AG4:AG7)</f>
        <v>0</v>
      </c>
      <c r="AH8" s="1">
        <f>SUM(AH4:AH7)</f>
        <v>2</v>
      </c>
      <c r="AI8" s="1">
        <f>SUM(AI4:AI7)</f>
        <v>0</v>
      </c>
      <c r="AJ8" s="1">
        <f>SUM(AJ3:AJ7)</f>
        <v>96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96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96</v>
      </c>
      <c r="AU8" s="1">
        <f>SUM(AU4:AU7)</f>
        <v>0</v>
      </c>
      <c r="AV8" s="1">
        <f>SUM(AV4:AV7)</f>
        <v>0</v>
      </c>
      <c r="AW8" s="1">
        <f>SUM(AW4:AW7)</f>
        <v>0</v>
      </c>
      <c r="AX8" s="1">
        <f>SUM(AX4:AX7)</f>
        <v>0</v>
      </c>
      <c r="AY8" s="1">
        <f>SUM(AY3:AY7)</f>
        <v>96</v>
      </c>
      <c r="AZ8" s="1">
        <f>SUM(AZ4:AZ7)</f>
        <v>0</v>
      </c>
      <c r="BA8" s="1">
        <f>SUM(BA4:BA7)</f>
        <v>0</v>
      </c>
      <c r="BB8" s="1">
        <f>SUM(BB4:BB7)</f>
        <v>0</v>
      </c>
      <c r="BC8" s="1">
        <f>SUM(BC4:BC7)</f>
        <v>0</v>
      </c>
      <c r="BD8" s="1">
        <f>SUM(BD3:BD7)</f>
        <v>96</v>
      </c>
      <c r="BE8" s="1">
        <f>SUM(BE4:BE7)</f>
        <v>0</v>
      </c>
      <c r="BF8" s="1">
        <f>SUM(BF4:BF7)</f>
        <v>0</v>
      </c>
      <c r="BG8" s="1">
        <f>SUM(BG4:BG7)</f>
        <v>0</v>
      </c>
      <c r="BH8" s="1">
        <f>SUM(BH4:BH7)</f>
        <v>0</v>
      </c>
      <c r="BI8" s="1">
        <f>SUM(BI3:BI7)</f>
        <v>96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96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96</v>
      </c>
    </row>
    <row r="9" spans="1:71" s="170" customFormat="1" x14ac:dyDescent="0.25">
      <c r="A9" s="161"/>
      <c r="B9" s="161" t="s">
        <v>244</v>
      </c>
      <c r="C9" s="161">
        <f>COUNT(C4:C7)</f>
        <v>4</v>
      </c>
      <c r="D9" s="161"/>
      <c r="E9" s="161">
        <f>SUM(E3:E8)</f>
        <v>132</v>
      </c>
      <c r="F9" s="161">
        <f>SUM(F3:F8)</f>
        <v>136</v>
      </c>
      <c r="G9" s="164">
        <f>$BS8/F9</f>
        <v>0.70588235294117652</v>
      </c>
      <c r="H9" s="165">
        <f>SUM(H3:H7)</f>
        <v>71</v>
      </c>
      <c r="I9" s="165">
        <f>SUM(I3:I7)</f>
        <v>72</v>
      </c>
      <c r="J9" s="169">
        <f>SUM(J3:J7)</f>
        <v>1</v>
      </c>
      <c r="K9" s="161"/>
      <c r="L9" s="161"/>
      <c r="M9" s="161"/>
      <c r="N9" s="161"/>
      <c r="O9" s="161"/>
      <c r="P9" s="171">
        <f>P8/F9</f>
        <v>0.61029411764705888</v>
      </c>
      <c r="Q9" s="161"/>
      <c r="R9" s="161">
        <f>M8+R8</f>
        <v>0</v>
      </c>
      <c r="S9" s="161">
        <f>N8+S8</f>
        <v>19</v>
      </c>
      <c r="T9" s="161">
        <f>O8+T8</f>
        <v>0</v>
      </c>
      <c r="U9" s="171">
        <f>U8/F9</f>
        <v>0.66176470588235292</v>
      </c>
      <c r="V9" s="161"/>
      <c r="W9" s="161">
        <f>R9+W8</f>
        <v>1</v>
      </c>
      <c r="X9" s="161">
        <f>S9+X8</f>
        <v>22</v>
      </c>
      <c r="Y9" s="161">
        <f>T9+Y8</f>
        <v>0</v>
      </c>
      <c r="Z9" s="171">
        <f>Z8/F9</f>
        <v>0.69117647058823528</v>
      </c>
      <c r="AA9" s="161"/>
      <c r="AB9" s="161">
        <f>W9+AB8</f>
        <v>1</v>
      </c>
      <c r="AC9" s="161">
        <f>X9+AC8</f>
        <v>22</v>
      </c>
      <c r="AD9" s="161">
        <f>Y9+AD8</f>
        <v>0</v>
      </c>
      <c r="AE9" s="171">
        <f>AE8/F9</f>
        <v>0.69117647058823528</v>
      </c>
      <c r="AF9" s="161"/>
      <c r="AG9" s="161">
        <f>AB9+AG8</f>
        <v>1</v>
      </c>
      <c r="AH9" s="161">
        <f>AC9+AH8</f>
        <v>24</v>
      </c>
      <c r="AI9" s="161">
        <f>AD9+AI8</f>
        <v>0</v>
      </c>
      <c r="AJ9" s="171">
        <f>AJ8/F9</f>
        <v>0.70588235294117652</v>
      </c>
      <c r="AK9" s="161"/>
      <c r="AL9" s="161">
        <f>AG9+AL8</f>
        <v>1</v>
      </c>
      <c r="AM9" s="161">
        <f>AH9+AM8</f>
        <v>24</v>
      </c>
      <c r="AN9" s="161">
        <f>AI9+AN8</f>
        <v>0</v>
      </c>
      <c r="AO9" s="171">
        <f>AO8/F9</f>
        <v>0.70588235294117652</v>
      </c>
      <c r="AP9" s="161"/>
      <c r="AQ9" s="161">
        <f>AL9+AQ8</f>
        <v>1</v>
      </c>
      <c r="AR9" s="161">
        <f>AM9+AR8</f>
        <v>24</v>
      </c>
      <c r="AS9" s="161">
        <f>AN9+AS8</f>
        <v>0</v>
      </c>
      <c r="AT9" s="171">
        <f>AT8/F9</f>
        <v>0.70588235294117652</v>
      </c>
      <c r="AU9" s="161"/>
      <c r="AV9" s="161">
        <f>AQ9+AV8</f>
        <v>1</v>
      </c>
      <c r="AW9" s="161">
        <f>AR9+AW8</f>
        <v>24</v>
      </c>
      <c r="AX9" s="161">
        <f>AS9+AX8</f>
        <v>0</v>
      </c>
      <c r="AY9" s="171">
        <f>AY8/F9</f>
        <v>0.70588235294117652</v>
      </c>
      <c r="AZ9" s="161"/>
      <c r="BA9" s="161">
        <f>AV9+BA8</f>
        <v>1</v>
      </c>
      <c r="BB9" s="161">
        <f>AW9+BB8</f>
        <v>24</v>
      </c>
      <c r="BC9" s="161">
        <f>AX9+BC8</f>
        <v>0</v>
      </c>
      <c r="BD9" s="171">
        <f>BD8/F9</f>
        <v>0.70588235294117652</v>
      </c>
      <c r="BE9" s="161"/>
      <c r="BF9" s="161">
        <f>BA9+BF8</f>
        <v>1</v>
      </c>
      <c r="BG9" s="161">
        <f>BB9+BG8</f>
        <v>24</v>
      </c>
      <c r="BH9" s="161">
        <f>BC9+BH8</f>
        <v>0</v>
      </c>
      <c r="BI9" s="171">
        <f>BI8/F9</f>
        <v>0.70588235294117652</v>
      </c>
      <c r="BJ9" s="161"/>
      <c r="BK9" s="161">
        <f>BF9+BK8</f>
        <v>1</v>
      </c>
      <c r="BL9" s="161">
        <f>BG9+BL8</f>
        <v>24</v>
      </c>
      <c r="BM9" s="161">
        <f>BH9+BM8</f>
        <v>0</v>
      </c>
      <c r="BN9" s="171">
        <f>BN8/F9</f>
        <v>0.70588235294117652</v>
      </c>
      <c r="BO9" s="161"/>
      <c r="BP9" s="161">
        <f>BK9+BP8</f>
        <v>1</v>
      </c>
      <c r="BQ9" s="161">
        <f>BL9+BQ8</f>
        <v>24</v>
      </c>
      <c r="BR9" s="161">
        <f>BM9+BR8</f>
        <v>0</v>
      </c>
      <c r="BS9" s="171">
        <f>BS8/F9</f>
        <v>0.70588235294117652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A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2" sqref="J12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87" customWidth="1"/>
    <col min="9" max="9" width="8" style="87" customWidth="1"/>
    <col min="10" max="10" width="4.7109375" style="87" customWidth="1"/>
    <col min="11" max="11" width="5.42578125" customWidth="1"/>
    <col min="12" max="12" width="8.28515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8.28515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3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135</v>
      </c>
      <c r="B3" s="4"/>
      <c r="C3" s="4"/>
      <c r="D3" s="4"/>
      <c r="E3" s="4"/>
      <c r="F3" s="4"/>
      <c r="G3" s="5"/>
      <c r="H3" s="84"/>
      <c r="I3" s="84"/>
      <c r="J3" s="84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70" customFormat="1" x14ac:dyDescent="0.25">
      <c r="A4" s="161"/>
      <c r="B4" s="172" t="s">
        <v>136</v>
      </c>
      <c r="C4" s="161">
        <v>1</v>
      </c>
      <c r="D4" s="163">
        <v>4951</v>
      </c>
      <c r="E4" s="161">
        <v>16</v>
      </c>
      <c r="F4" s="161">
        <f>IF(B4="MAL",E4,IF(E4&gt;=11,E4+variables!$B$1,11))</f>
        <v>17</v>
      </c>
      <c r="G4" s="171">
        <f>$BS4/F4</f>
        <v>0.47058823529411764</v>
      </c>
      <c r="H4" s="169">
        <v>8</v>
      </c>
      <c r="I4" s="169">
        <f>+H4+J4</f>
        <v>9</v>
      </c>
      <c r="J4" s="166">
        <v>1</v>
      </c>
      <c r="K4" s="168">
        <v>2021</v>
      </c>
      <c r="L4" s="168">
        <v>2021</v>
      </c>
      <c r="M4" s="168"/>
      <c r="N4" s="168"/>
      <c r="O4" s="168"/>
      <c r="P4" s="169">
        <f>SUM(M4:O4)+H4</f>
        <v>8</v>
      </c>
      <c r="Q4" s="168"/>
      <c r="R4" s="168"/>
      <c r="S4" s="168"/>
      <c r="T4" s="168"/>
      <c r="U4" s="161">
        <f>SUM(P4:T4)</f>
        <v>8</v>
      </c>
      <c r="V4" s="168"/>
      <c r="W4" s="168"/>
      <c r="X4" s="168"/>
      <c r="Y4" s="168"/>
      <c r="Z4" s="161">
        <f>SUM(U4:Y4)</f>
        <v>8</v>
      </c>
      <c r="AA4" s="168"/>
      <c r="AB4" s="168"/>
      <c r="AC4" s="168"/>
      <c r="AD4" s="168"/>
      <c r="AE4" s="161">
        <f>SUM(Z4:AD4)</f>
        <v>8</v>
      </c>
      <c r="AF4" s="168"/>
      <c r="AG4" s="168"/>
      <c r="AH4" s="168"/>
      <c r="AI4" s="168"/>
      <c r="AJ4" s="161">
        <f>SUM(AE4:AI4)</f>
        <v>8</v>
      </c>
      <c r="AK4" s="168"/>
      <c r="AL4" s="168"/>
      <c r="AM4" s="168"/>
      <c r="AN4" s="168"/>
      <c r="AO4" s="161">
        <f>SUM(AJ4:AN4)</f>
        <v>8</v>
      </c>
      <c r="AP4" s="168"/>
      <c r="AQ4" s="168"/>
      <c r="AR4" s="168"/>
      <c r="AS4" s="168"/>
      <c r="AT4" s="161">
        <f>SUM(AO4:AS4)</f>
        <v>8</v>
      </c>
      <c r="AU4" s="168"/>
      <c r="AV4" s="168"/>
      <c r="AW4" s="168"/>
      <c r="AX4" s="168"/>
      <c r="AY4" s="161">
        <f>SUM(AT4:AX4)</f>
        <v>8</v>
      </c>
      <c r="AZ4" s="168"/>
      <c r="BA4" s="168"/>
      <c r="BB4" s="168"/>
      <c r="BC4" s="168"/>
      <c r="BD4" s="161">
        <f>SUM(AY4:BC4)</f>
        <v>8</v>
      </c>
      <c r="BE4" s="168"/>
      <c r="BF4" s="168"/>
      <c r="BG4" s="168"/>
      <c r="BH4" s="168"/>
      <c r="BI4" s="161">
        <f>SUM(BD4:BH4)</f>
        <v>8</v>
      </c>
      <c r="BJ4" s="168"/>
      <c r="BK4" s="168"/>
      <c r="BL4" s="168"/>
      <c r="BM4" s="168"/>
      <c r="BN4" s="161">
        <f>SUM(BI4:BM4)</f>
        <v>8</v>
      </c>
      <c r="BO4" s="168"/>
      <c r="BP4" s="168"/>
      <c r="BQ4" s="168"/>
      <c r="BR4" s="168"/>
      <c r="BS4" s="161">
        <f>SUM(BN4:BR4)</f>
        <v>8</v>
      </c>
    </row>
    <row r="5" spans="1:71" x14ac:dyDescent="0.25">
      <c r="A5" s="1"/>
      <c r="B5" s="1"/>
      <c r="C5" s="1"/>
      <c r="D5" s="1"/>
      <c r="E5" s="1"/>
      <c r="F5" s="1"/>
      <c r="G5" s="1"/>
      <c r="H5" s="79"/>
      <c r="I5" s="79"/>
      <c r="J5" s="79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8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8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8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8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8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8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8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8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8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8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8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8</v>
      </c>
    </row>
    <row r="6" spans="1:71" x14ac:dyDescent="0.25">
      <c r="A6" s="1"/>
      <c r="B6" s="1" t="s">
        <v>244</v>
      </c>
      <c r="C6" s="1">
        <f>COUNT(C4:C4)</f>
        <v>1</v>
      </c>
      <c r="D6" s="1"/>
      <c r="E6" s="1">
        <f>SUM(E3:E4)</f>
        <v>16</v>
      </c>
      <c r="F6" s="1">
        <f>SUM(F3:F4)</f>
        <v>17</v>
      </c>
      <c r="G6" s="2">
        <f>$BS5/F6</f>
        <v>0.47058823529411764</v>
      </c>
      <c r="H6" s="79">
        <f>+H4</f>
        <v>8</v>
      </c>
      <c r="I6" s="79">
        <f>+I4</f>
        <v>9</v>
      </c>
      <c r="J6" s="79">
        <f>SUM(J3:J4)</f>
        <v>1</v>
      </c>
      <c r="K6" s="1"/>
      <c r="L6" s="1"/>
      <c r="M6" s="1"/>
      <c r="N6" s="1"/>
      <c r="O6" s="1"/>
      <c r="P6" s="2">
        <f>P5/F6</f>
        <v>0.47058823529411764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0.47058823529411764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0.47058823529411764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0.47058823529411764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0.47058823529411764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0.47058823529411764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0.47058823529411764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0.47058823529411764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0.47058823529411764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0.47058823529411764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0.47058823529411764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0.47058823529411764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5"/>
  <sheetViews>
    <sheetView zoomScale="150" workbookViewId="0">
      <pane xSplit="12" ySplit="2" topLeftCell="AT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18" sqref="C18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120</v>
      </c>
      <c r="B3" s="4"/>
      <c r="C3" s="4"/>
      <c r="D3" s="4"/>
      <c r="E3" s="4"/>
      <c r="F3" s="4"/>
      <c r="G3" s="5"/>
      <c r="H3" s="84"/>
      <c r="I3" s="84"/>
      <c r="J3" s="84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25">
      <c r="A4" s="1"/>
      <c r="B4" s="11" t="s">
        <v>168</v>
      </c>
      <c r="C4" s="1">
        <v>3</v>
      </c>
      <c r="D4" s="10">
        <v>889</v>
      </c>
      <c r="E4" s="1">
        <v>12</v>
      </c>
      <c r="F4" s="1">
        <f>IF(B4="MAL",E4,IF(E4&gt;=11,E4+variables!$B$1,11))</f>
        <v>13</v>
      </c>
      <c r="G4" s="2">
        <f>$BS4/F4</f>
        <v>0.84615384615384615</v>
      </c>
      <c r="H4" s="79">
        <v>5</v>
      </c>
      <c r="I4" s="79">
        <f>+H4+J4</f>
        <v>5</v>
      </c>
      <c r="J4" s="89"/>
      <c r="K4" s="9">
        <v>2021</v>
      </c>
      <c r="L4" s="9">
        <v>2021</v>
      </c>
      <c r="M4" s="9"/>
      <c r="N4" s="9"/>
      <c r="O4" s="9"/>
      <c r="P4" s="79">
        <f>SUM(M4:O4)+H4</f>
        <v>5</v>
      </c>
      <c r="Q4" s="9"/>
      <c r="R4" s="9"/>
      <c r="S4" s="9">
        <v>5</v>
      </c>
      <c r="T4" s="9">
        <v>1</v>
      </c>
      <c r="U4" s="1">
        <f>SUM(P4:T4)</f>
        <v>11</v>
      </c>
      <c r="V4" s="9"/>
      <c r="W4" s="9"/>
      <c r="X4" s="9"/>
      <c r="Y4" s="9"/>
      <c r="Z4" s="1">
        <f>SUM(U4:Y4)</f>
        <v>11</v>
      </c>
      <c r="AA4" s="9"/>
      <c r="AB4" s="9"/>
      <c r="AC4" s="9"/>
      <c r="AD4" s="9"/>
      <c r="AE4" s="1">
        <f>SUM(Z4:AD4)</f>
        <v>11</v>
      </c>
      <c r="AF4" s="9"/>
      <c r="AG4" s="9"/>
      <c r="AH4" s="9"/>
      <c r="AI4" s="9"/>
      <c r="AJ4" s="1">
        <f>SUM(AE4:AI4)</f>
        <v>11</v>
      </c>
      <c r="AK4" s="9"/>
      <c r="AL4" s="9"/>
      <c r="AM4" s="9"/>
      <c r="AN4" s="9"/>
      <c r="AO4" s="1">
        <f>SUM(AJ4:AN4)</f>
        <v>11</v>
      </c>
      <c r="AP4" s="9"/>
      <c r="AQ4" s="9"/>
      <c r="AR4" s="9"/>
      <c r="AS4" s="9"/>
      <c r="AT4" s="1">
        <f>SUM(AO4:AS4)</f>
        <v>11</v>
      </c>
      <c r="AU4" s="9"/>
      <c r="AV4" s="9"/>
      <c r="AW4" s="9"/>
      <c r="AX4" s="9"/>
      <c r="AY4" s="1">
        <f>SUM(AT4:AX4)</f>
        <v>11</v>
      </c>
      <c r="AZ4" s="9"/>
      <c r="BA4" s="9"/>
      <c r="BB4" s="9"/>
      <c r="BC4" s="9"/>
      <c r="BD4" s="1">
        <f>SUM(AY4:BC4)</f>
        <v>11</v>
      </c>
      <c r="BE4" s="9"/>
      <c r="BF4" s="9"/>
      <c r="BG4" s="9"/>
      <c r="BH4" s="9"/>
      <c r="BI4" s="1">
        <f>SUM(BD4:BH4)</f>
        <v>11</v>
      </c>
      <c r="BJ4" s="9"/>
      <c r="BK4" s="9"/>
      <c r="BL4" s="9"/>
      <c r="BM4" s="9"/>
      <c r="BN4" s="1">
        <f>SUM(BI4:BM4)</f>
        <v>11</v>
      </c>
      <c r="BO4" s="9"/>
      <c r="BP4" s="9"/>
      <c r="BQ4" s="9"/>
      <c r="BR4" s="9"/>
      <c r="BS4" s="1">
        <f>SUM(BN4:BR4)</f>
        <v>11</v>
      </c>
    </row>
    <row r="5" spans="1:71" x14ac:dyDescent="0.25">
      <c r="A5" s="1"/>
      <c r="B5" s="1"/>
      <c r="C5" s="1"/>
      <c r="D5" s="1"/>
      <c r="E5" s="1"/>
      <c r="F5" s="1"/>
      <c r="G5" s="1"/>
      <c r="H5" s="79"/>
      <c r="I5" s="79"/>
      <c r="J5" s="79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5</v>
      </c>
      <c r="Q5" s="1">
        <f t="shared" si="0"/>
        <v>0</v>
      </c>
      <c r="R5" s="1">
        <f t="shared" si="0"/>
        <v>0</v>
      </c>
      <c r="S5" s="1">
        <f t="shared" si="0"/>
        <v>5</v>
      </c>
      <c r="T5" s="1">
        <f t="shared" si="0"/>
        <v>1</v>
      </c>
      <c r="U5" s="1">
        <f t="shared" si="0"/>
        <v>11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11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11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11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11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11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11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11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11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11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11</v>
      </c>
    </row>
    <row r="6" spans="1:71" x14ac:dyDescent="0.25">
      <c r="A6" s="1"/>
      <c r="B6" s="1" t="s">
        <v>244</v>
      </c>
      <c r="C6" s="1">
        <f>COUNT(C4:C4)</f>
        <v>1</v>
      </c>
      <c r="D6" s="1"/>
      <c r="E6" s="1">
        <f>SUM(E3:E4)</f>
        <v>12</v>
      </c>
      <c r="F6" s="1">
        <f>SUM(F3:F4)</f>
        <v>13</v>
      </c>
      <c r="G6" s="2">
        <f>$BS5/F6</f>
        <v>0.84615384615384615</v>
      </c>
      <c r="H6" s="79">
        <f>+H4</f>
        <v>5</v>
      </c>
      <c r="I6" s="79">
        <f>+I4</f>
        <v>5</v>
      </c>
      <c r="J6" s="79">
        <f>SUM(J3:J4)</f>
        <v>0</v>
      </c>
      <c r="K6" s="1"/>
      <c r="L6" s="1"/>
      <c r="M6" s="1"/>
      <c r="N6" s="1"/>
      <c r="O6" s="1"/>
      <c r="P6" s="2">
        <f>P5/F6</f>
        <v>0.38461538461538464</v>
      </c>
      <c r="Q6" s="1"/>
      <c r="R6" s="1">
        <f>M5+R5</f>
        <v>0</v>
      </c>
      <c r="S6" s="1">
        <f>N5+S5</f>
        <v>5</v>
      </c>
      <c r="T6" s="1">
        <f>O5+T5</f>
        <v>1</v>
      </c>
      <c r="U6" s="2">
        <f>U5/F6</f>
        <v>0.84615384615384615</v>
      </c>
      <c r="V6" s="1"/>
      <c r="W6" s="1">
        <f>R6+W5</f>
        <v>0</v>
      </c>
      <c r="X6" s="1">
        <f>S6+X5</f>
        <v>5</v>
      </c>
      <c r="Y6" s="1">
        <f>T6+Y5</f>
        <v>1</v>
      </c>
      <c r="Z6" s="2">
        <f>Z5/F6</f>
        <v>0.84615384615384615</v>
      </c>
      <c r="AA6" s="1"/>
      <c r="AB6" s="1">
        <f>W6+AB5</f>
        <v>0</v>
      </c>
      <c r="AC6" s="1">
        <f>X6+AC5</f>
        <v>5</v>
      </c>
      <c r="AD6" s="1">
        <f>Y6+AD5</f>
        <v>1</v>
      </c>
      <c r="AE6" s="2">
        <f>AE5/F6</f>
        <v>0.84615384615384615</v>
      </c>
      <c r="AF6" s="1"/>
      <c r="AG6" s="1">
        <f>AB6+AG5</f>
        <v>0</v>
      </c>
      <c r="AH6" s="1">
        <f>AC6+AH5</f>
        <v>5</v>
      </c>
      <c r="AI6" s="1">
        <f>AD6+AI5</f>
        <v>1</v>
      </c>
      <c r="AJ6" s="2">
        <f>AJ5/F6</f>
        <v>0.84615384615384615</v>
      </c>
      <c r="AK6" s="1"/>
      <c r="AL6" s="1">
        <f>AG6+AL5</f>
        <v>0</v>
      </c>
      <c r="AM6" s="1">
        <f>AH6+AM5</f>
        <v>5</v>
      </c>
      <c r="AN6" s="1">
        <f>AI6+AN5</f>
        <v>1</v>
      </c>
      <c r="AO6" s="2">
        <f>AO5/F6</f>
        <v>0.84615384615384615</v>
      </c>
      <c r="AP6" s="1"/>
      <c r="AQ6" s="1">
        <f>AL6+AQ5</f>
        <v>0</v>
      </c>
      <c r="AR6" s="1">
        <f>AM6+AR5</f>
        <v>5</v>
      </c>
      <c r="AS6" s="1">
        <f>AN6+AS5</f>
        <v>1</v>
      </c>
      <c r="AT6" s="2">
        <f>AT5/F6</f>
        <v>0.84615384615384615</v>
      </c>
      <c r="AU6" s="1"/>
      <c r="AV6" s="1">
        <f>AQ6+AV5</f>
        <v>0</v>
      </c>
      <c r="AW6" s="1">
        <f>AR6+AW5</f>
        <v>5</v>
      </c>
      <c r="AX6" s="1">
        <f>AS6+AX5</f>
        <v>1</v>
      </c>
      <c r="AY6" s="2">
        <f>AY5/F6</f>
        <v>0.84615384615384615</v>
      </c>
      <c r="AZ6" s="1"/>
      <c r="BA6" s="1">
        <f>AV6+BA5</f>
        <v>0</v>
      </c>
      <c r="BB6" s="1">
        <f>AW6+BB5</f>
        <v>5</v>
      </c>
      <c r="BC6" s="1">
        <f>AX6+BC5</f>
        <v>1</v>
      </c>
      <c r="BD6" s="2">
        <f>BD5/F6</f>
        <v>0.84615384615384615</v>
      </c>
      <c r="BE6" s="1"/>
      <c r="BF6" s="1">
        <f>BA6+BF5</f>
        <v>0</v>
      </c>
      <c r="BG6" s="1">
        <f>BB6+BG5</f>
        <v>5</v>
      </c>
      <c r="BH6" s="1">
        <f>BC6+BH5</f>
        <v>1</v>
      </c>
      <c r="BI6" s="2">
        <f>BI5/F6</f>
        <v>0.84615384615384615</v>
      </c>
      <c r="BJ6" s="1"/>
      <c r="BK6" s="1">
        <f>BF6+BK5</f>
        <v>0</v>
      </c>
      <c r="BL6" s="1">
        <f>BG6+BL5</f>
        <v>5</v>
      </c>
      <c r="BM6" s="1">
        <f>BH6+BM5</f>
        <v>1</v>
      </c>
      <c r="BN6" s="2">
        <f>BN5/F6</f>
        <v>0.84615384615384615</v>
      </c>
      <c r="BO6" s="1"/>
      <c r="BP6" s="1">
        <f>BK6+BP5</f>
        <v>0</v>
      </c>
      <c r="BQ6" s="1">
        <f>BL6+BQ5</f>
        <v>5</v>
      </c>
      <c r="BR6" s="1">
        <f>BM6+BR5</f>
        <v>1</v>
      </c>
      <c r="BS6" s="2">
        <f>BS5/F6</f>
        <v>0.84615384615384615</v>
      </c>
    </row>
    <row r="8" spans="1:71" x14ac:dyDescent="0.25">
      <c r="A8" s="20" t="s">
        <v>212</v>
      </c>
      <c r="B8" s="1"/>
      <c r="C8" s="1"/>
      <c r="D8" s="1"/>
      <c r="E8" s="16"/>
      <c r="F8" s="1"/>
      <c r="G8" s="2"/>
      <c r="H8" s="79"/>
      <c r="I8" s="79"/>
      <c r="J8" s="89"/>
      <c r="K8" s="42">
        <v>2021</v>
      </c>
      <c r="L8" s="9">
        <v>2021</v>
      </c>
      <c r="M8" s="9"/>
      <c r="N8" s="9"/>
      <c r="O8" s="9"/>
      <c r="P8" s="79">
        <f>+H8</f>
        <v>0</v>
      </c>
      <c r="Q8" s="9"/>
      <c r="R8" s="9"/>
      <c r="S8" s="9"/>
      <c r="T8" s="9"/>
      <c r="U8" s="1">
        <f t="shared" ref="U8:U13" si="2">SUM(P8:T8)</f>
        <v>0</v>
      </c>
      <c r="V8" s="9"/>
      <c r="W8" s="9"/>
      <c r="X8" s="9"/>
      <c r="Y8" s="9"/>
      <c r="Z8" s="1">
        <f t="shared" ref="Z8:Z13" si="3">SUM(U8:Y8)</f>
        <v>0</v>
      </c>
      <c r="AA8" s="9"/>
      <c r="AB8" s="9"/>
      <c r="AC8" s="9"/>
      <c r="AD8" s="9"/>
      <c r="AE8" s="1">
        <f t="shared" ref="AE8:AE13" si="4">SUM(Z8:AD8)</f>
        <v>0</v>
      </c>
      <c r="AF8" s="9"/>
      <c r="AG8" s="9"/>
      <c r="AH8" s="9"/>
      <c r="AI8" s="9"/>
      <c r="AJ8" s="1">
        <f t="shared" ref="AJ8:AJ13" si="5">SUM(AE8:AI8)</f>
        <v>0</v>
      </c>
      <c r="AK8" s="9"/>
      <c r="AL8" s="9"/>
      <c r="AM8" s="9"/>
      <c r="AN8" s="9"/>
      <c r="AO8" s="1">
        <f t="shared" ref="AO8:AO13" si="6">SUM(AJ8:AN8)</f>
        <v>0</v>
      </c>
      <c r="AP8" s="9"/>
      <c r="AQ8" s="9"/>
      <c r="AR8" s="9"/>
      <c r="AS8" s="9"/>
      <c r="AT8" s="1">
        <f t="shared" ref="AT8:AT13" si="7">SUM(AO8:AS8)</f>
        <v>0</v>
      </c>
      <c r="AU8" s="9"/>
      <c r="AV8" s="9"/>
      <c r="AW8" s="9"/>
      <c r="AX8" s="9"/>
      <c r="AY8" s="1">
        <f t="shared" ref="AY8:AY13" si="8">SUM(AT8:AX8)</f>
        <v>0</v>
      </c>
      <c r="AZ8" s="9"/>
      <c r="BA8" s="9"/>
      <c r="BB8" s="9"/>
      <c r="BC8" s="9"/>
      <c r="BD8" s="1">
        <f t="shared" ref="BD8:BD13" si="9">SUM(AY8:BC8)</f>
        <v>0</v>
      </c>
      <c r="BE8" s="9"/>
      <c r="BF8" s="9"/>
      <c r="BG8" s="9"/>
      <c r="BH8" s="9"/>
      <c r="BI8" s="1">
        <f t="shared" ref="BI8:BI14" si="10">SUM(BD8:BH8)</f>
        <v>0</v>
      </c>
      <c r="BJ8" s="9"/>
      <c r="BK8" s="9"/>
      <c r="BL8" s="9"/>
      <c r="BM8" s="9"/>
      <c r="BN8" s="1">
        <f t="shared" ref="BN8:BN13" si="11">SUM(BI8:BM8)</f>
        <v>0</v>
      </c>
      <c r="BO8" s="9"/>
      <c r="BP8" s="9"/>
      <c r="BQ8" s="9"/>
      <c r="BR8" s="9"/>
      <c r="BS8" s="1">
        <f t="shared" ref="BS8:BS13" si="12">SUM(BN8:BR8)</f>
        <v>0</v>
      </c>
    </row>
    <row r="9" spans="1:71" x14ac:dyDescent="0.25">
      <c r="A9" s="20"/>
      <c r="B9" s="1" t="s">
        <v>298</v>
      </c>
      <c r="C9" s="12">
        <v>2</v>
      </c>
      <c r="D9" s="10">
        <v>3883</v>
      </c>
      <c r="E9" s="16">
        <v>18</v>
      </c>
      <c r="F9" s="1">
        <f>IF(B9="MAL",E9,IF(E9&gt;=11,E9+variables!$B$1,11))</f>
        <v>19</v>
      </c>
      <c r="G9" s="2">
        <f t="shared" ref="G9:G14" si="13">$BS9/F9</f>
        <v>0.84210526315789469</v>
      </c>
      <c r="H9" s="79">
        <v>9</v>
      </c>
      <c r="I9" s="79">
        <f t="shared" ref="I9:I14" si="14">+H9+J9</f>
        <v>9</v>
      </c>
      <c r="J9" s="89"/>
      <c r="K9" s="42">
        <v>2021</v>
      </c>
      <c r="L9" s="9">
        <v>2021</v>
      </c>
      <c r="M9" s="9"/>
      <c r="N9" s="9"/>
      <c r="O9" s="9"/>
      <c r="P9" s="79">
        <f>H9+SUM(M9:O9)</f>
        <v>9</v>
      </c>
      <c r="Q9" s="9"/>
      <c r="R9" s="9"/>
      <c r="S9" s="9"/>
      <c r="T9" s="9"/>
      <c r="U9" s="1">
        <f t="shared" si="2"/>
        <v>9</v>
      </c>
      <c r="V9" s="9"/>
      <c r="W9" s="9"/>
      <c r="X9" s="9"/>
      <c r="Y9" s="9"/>
      <c r="Z9" s="1">
        <f t="shared" si="3"/>
        <v>9</v>
      </c>
      <c r="AA9" s="9"/>
      <c r="AB9" s="9"/>
      <c r="AC9" s="9"/>
      <c r="AD9" s="9"/>
      <c r="AE9" s="1">
        <f t="shared" si="4"/>
        <v>9</v>
      </c>
      <c r="AF9" s="9"/>
      <c r="AG9" s="9"/>
      <c r="AH9" s="9"/>
      <c r="AI9" s="9"/>
      <c r="AJ9" s="1">
        <f t="shared" si="5"/>
        <v>9</v>
      </c>
      <c r="AK9" s="9"/>
      <c r="AL9" s="9"/>
      <c r="AM9" s="9">
        <v>7</v>
      </c>
      <c r="AN9" s="9"/>
      <c r="AO9" s="1">
        <f t="shared" si="6"/>
        <v>16</v>
      </c>
      <c r="AP9" s="9"/>
      <c r="AQ9" s="9"/>
      <c r="AR9" s="9"/>
      <c r="AS9" s="9"/>
      <c r="AT9" s="1">
        <f t="shared" si="7"/>
        <v>16</v>
      </c>
      <c r="AU9" s="9"/>
      <c r="AV9" s="9"/>
      <c r="AW9" s="9"/>
      <c r="AX9" s="9"/>
      <c r="AY9" s="1">
        <f t="shared" si="8"/>
        <v>16</v>
      </c>
      <c r="AZ9" s="9"/>
      <c r="BA9" s="9"/>
      <c r="BB9" s="9"/>
      <c r="BC9" s="9"/>
      <c r="BD9" s="1">
        <f t="shared" si="9"/>
        <v>16</v>
      </c>
      <c r="BE9" s="9"/>
      <c r="BF9" s="9"/>
      <c r="BG9" s="9"/>
      <c r="BH9" s="9"/>
      <c r="BI9" s="1">
        <f t="shared" si="10"/>
        <v>16</v>
      </c>
      <c r="BJ9" s="9"/>
      <c r="BK9" s="9"/>
      <c r="BL9" s="9"/>
      <c r="BM9" s="9"/>
      <c r="BN9" s="1">
        <f t="shared" si="11"/>
        <v>16</v>
      </c>
      <c r="BO9" s="9"/>
      <c r="BP9" s="9"/>
      <c r="BQ9" s="9"/>
      <c r="BR9" s="9"/>
      <c r="BS9" s="1">
        <f t="shared" si="12"/>
        <v>16</v>
      </c>
    </row>
    <row r="10" spans="1:71" x14ac:dyDescent="0.25">
      <c r="A10" s="20"/>
      <c r="B10" s="1" t="s">
        <v>35</v>
      </c>
      <c r="C10" s="12">
        <v>3</v>
      </c>
      <c r="D10" s="10">
        <v>2978</v>
      </c>
      <c r="E10" s="16">
        <v>32</v>
      </c>
      <c r="F10" s="1">
        <f>IF(B10="MAL",E10,IF(E10&gt;=11,E10+variables!$B$1,11))</f>
        <v>33</v>
      </c>
      <c r="G10" s="2">
        <f t="shared" si="13"/>
        <v>0.87878787878787878</v>
      </c>
      <c r="H10" s="79">
        <v>29</v>
      </c>
      <c r="I10" s="79">
        <f t="shared" si="14"/>
        <v>29</v>
      </c>
      <c r="J10" s="89"/>
      <c r="K10" s="42">
        <v>2021</v>
      </c>
      <c r="L10" s="9">
        <v>2021</v>
      </c>
      <c r="M10" s="9"/>
      <c r="N10" s="9"/>
      <c r="O10" s="9"/>
      <c r="P10" s="79">
        <f t="shared" ref="P10:P14" si="15">H10+SUM(M10:O10)</f>
        <v>29</v>
      </c>
      <c r="Q10" s="9"/>
      <c r="R10" s="9"/>
      <c r="S10" s="9"/>
      <c r="T10" s="9"/>
      <c r="U10" s="1">
        <f>SUM(P10:T10)</f>
        <v>29</v>
      </c>
      <c r="V10" s="9"/>
      <c r="W10" s="9"/>
      <c r="X10" s="9"/>
      <c r="Y10" s="9"/>
      <c r="Z10" s="1">
        <f t="shared" si="3"/>
        <v>29</v>
      </c>
      <c r="AA10" s="9"/>
      <c r="AB10" s="9"/>
      <c r="AC10" s="9"/>
      <c r="AD10" s="9"/>
      <c r="AE10" s="1">
        <f>SUM(Z10:AD10)</f>
        <v>29</v>
      </c>
      <c r="AF10" s="9"/>
      <c r="AG10" s="9"/>
      <c r="AH10" s="9"/>
      <c r="AI10" s="9"/>
      <c r="AJ10" s="1">
        <f t="shared" si="5"/>
        <v>29</v>
      </c>
      <c r="AK10" s="9"/>
      <c r="AL10" s="9"/>
      <c r="AM10" s="9"/>
      <c r="AN10" s="9"/>
      <c r="AO10" s="1">
        <f>SUM(AJ10:AN10)</f>
        <v>29</v>
      </c>
      <c r="AP10" s="9"/>
      <c r="AQ10" s="9"/>
      <c r="AR10" s="9"/>
      <c r="AS10" s="9"/>
      <c r="AT10" s="1">
        <f>SUM(AO10:AS10)</f>
        <v>29</v>
      </c>
      <c r="AU10" s="9"/>
      <c r="AV10" s="9"/>
      <c r="AW10" s="9"/>
      <c r="AX10" s="9"/>
      <c r="AY10" s="1">
        <f>SUM(AT10:AX10)</f>
        <v>29</v>
      </c>
      <c r="AZ10" s="9"/>
      <c r="BA10" s="9"/>
      <c r="BB10" s="9"/>
      <c r="BC10" s="9"/>
      <c r="BD10" s="1">
        <f>SUM(AY10:BC10)</f>
        <v>29</v>
      </c>
      <c r="BE10" s="9"/>
      <c r="BF10" s="9"/>
      <c r="BG10" s="9"/>
      <c r="BH10" s="9"/>
      <c r="BI10" s="1">
        <f t="shared" si="10"/>
        <v>29</v>
      </c>
      <c r="BJ10" s="9"/>
      <c r="BK10" s="9"/>
      <c r="BL10" s="9"/>
      <c r="BM10" s="9"/>
      <c r="BN10" s="1">
        <f>SUM(BI10:BM10)</f>
        <v>29</v>
      </c>
      <c r="BO10" s="9"/>
      <c r="BP10" s="9"/>
      <c r="BQ10" s="9"/>
      <c r="BR10" s="9"/>
      <c r="BS10" s="1">
        <f t="shared" si="12"/>
        <v>29</v>
      </c>
    </row>
    <row r="11" spans="1:71" x14ac:dyDescent="0.25">
      <c r="A11" s="69"/>
      <c r="B11" s="1" t="s">
        <v>325</v>
      </c>
      <c r="C11" s="12">
        <v>42</v>
      </c>
      <c r="D11" s="10">
        <v>5220</v>
      </c>
      <c r="E11" s="16">
        <v>41</v>
      </c>
      <c r="F11" s="1">
        <f>IF(B11="MAL",E11,IF(E11&gt;=11,E11+variables!$B$1,11))</f>
        <v>42</v>
      </c>
      <c r="G11" s="2">
        <f t="shared" si="13"/>
        <v>0.8571428571428571</v>
      </c>
      <c r="H11" s="79">
        <v>9</v>
      </c>
      <c r="I11" s="79">
        <f t="shared" si="14"/>
        <v>10</v>
      </c>
      <c r="J11" s="89">
        <v>1</v>
      </c>
      <c r="K11" s="42">
        <v>2021</v>
      </c>
      <c r="L11" s="9">
        <v>2021</v>
      </c>
      <c r="M11" s="9"/>
      <c r="N11" s="9"/>
      <c r="O11" s="9"/>
      <c r="P11" s="79">
        <f t="shared" si="15"/>
        <v>9</v>
      </c>
      <c r="Q11" s="9"/>
      <c r="R11" s="9"/>
      <c r="S11" s="9"/>
      <c r="T11" s="9"/>
      <c r="U11" s="1">
        <f>SUM(P11:T11)</f>
        <v>9</v>
      </c>
      <c r="V11" s="9"/>
      <c r="W11" s="9"/>
      <c r="X11" s="9"/>
      <c r="Y11" s="9"/>
      <c r="Z11" s="1">
        <f>SUM(U11:Y11)</f>
        <v>9</v>
      </c>
      <c r="AA11" s="9"/>
      <c r="AB11" s="9"/>
      <c r="AC11" s="9"/>
      <c r="AD11" s="9"/>
      <c r="AE11" s="1">
        <f>SUM(Z11:AD11)</f>
        <v>9</v>
      </c>
      <c r="AF11" s="9">
        <v>1</v>
      </c>
      <c r="AG11" s="9"/>
      <c r="AH11" s="9">
        <v>15</v>
      </c>
      <c r="AI11" s="9"/>
      <c r="AJ11" s="1">
        <f>SUM(AE11:AI11)</f>
        <v>25</v>
      </c>
      <c r="AK11" s="9"/>
      <c r="AL11" s="9"/>
      <c r="AM11" s="9"/>
      <c r="AN11" s="9"/>
      <c r="AO11" s="1">
        <f>SUM(AJ11:AN11)</f>
        <v>25</v>
      </c>
      <c r="AP11" s="9"/>
      <c r="AQ11" s="9"/>
      <c r="AR11" s="9"/>
      <c r="AS11" s="9"/>
      <c r="AT11" s="1">
        <f>SUM(AO11:AS11)</f>
        <v>25</v>
      </c>
      <c r="AU11" s="9"/>
      <c r="AV11" s="9"/>
      <c r="AW11" s="9">
        <v>11</v>
      </c>
      <c r="AX11" s="9"/>
      <c r="AY11" s="1">
        <f>SUM(AT11:AX11)</f>
        <v>36</v>
      </c>
      <c r="AZ11" s="9"/>
      <c r="BA11" s="9"/>
      <c r="BB11" s="9"/>
      <c r="BC11" s="9"/>
      <c r="BD11" s="1">
        <f>SUM(AY11:BC11)</f>
        <v>36</v>
      </c>
      <c r="BE11" s="9"/>
      <c r="BF11" s="9"/>
      <c r="BG11" s="9"/>
      <c r="BH11" s="9"/>
      <c r="BI11" s="1">
        <f t="shared" si="10"/>
        <v>36</v>
      </c>
      <c r="BJ11" s="9"/>
      <c r="BK11" s="9"/>
      <c r="BL11" s="9"/>
      <c r="BM11" s="9"/>
      <c r="BN11" s="1">
        <f>SUM(BI11:BM11)</f>
        <v>36</v>
      </c>
      <c r="BO11" s="9"/>
      <c r="BP11" s="9"/>
      <c r="BQ11" s="9"/>
      <c r="BR11" s="9"/>
      <c r="BS11" s="1">
        <f t="shared" si="12"/>
        <v>36</v>
      </c>
    </row>
    <row r="12" spans="1:71" x14ac:dyDescent="0.25">
      <c r="A12" s="20"/>
      <c r="B12" s="1" t="s">
        <v>299</v>
      </c>
      <c r="C12" s="12">
        <v>48</v>
      </c>
      <c r="D12" s="10">
        <v>2244</v>
      </c>
      <c r="E12" s="16">
        <v>39</v>
      </c>
      <c r="F12" s="1">
        <f>IF(B12="MAL",E12,IF(E12&gt;=11,E12+variables!$B$1,11))</f>
        <v>40</v>
      </c>
      <c r="G12" s="2">
        <f t="shared" si="13"/>
        <v>0.95</v>
      </c>
      <c r="H12" s="79">
        <v>21</v>
      </c>
      <c r="I12" s="79">
        <f t="shared" si="14"/>
        <v>21</v>
      </c>
      <c r="J12" s="89"/>
      <c r="K12" s="42">
        <v>2021</v>
      </c>
      <c r="L12" s="9">
        <v>2021</v>
      </c>
      <c r="M12" s="9"/>
      <c r="N12" s="9"/>
      <c r="O12" s="9"/>
      <c r="P12" s="79">
        <f t="shared" si="15"/>
        <v>21</v>
      </c>
      <c r="Q12" s="9"/>
      <c r="R12" s="9"/>
      <c r="S12" s="9"/>
      <c r="T12" s="9"/>
      <c r="U12" s="1">
        <f t="shared" si="2"/>
        <v>21</v>
      </c>
      <c r="V12" s="9"/>
      <c r="W12" s="9"/>
      <c r="X12" s="9"/>
      <c r="Y12" s="9"/>
      <c r="Z12" s="1">
        <f t="shared" si="3"/>
        <v>21</v>
      </c>
      <c r="AA12" s="9"/>
      <c r="AB12" s="9"/>
      <c r="AC12" s="9"/>
      <c r="AD12" s="9"/>
      <c r="AE12" s="1">
        <f t="shared" si="4"/>
        <v>21</v>
      </c>
      <c r="AF12" s="9"/>
      <c r="AG12" s="9"/>
      <c r="AH12" s="9">
        <v>17</v>
      </c>
      <c r="AI12" s="9"/>
      <c r="AJ12" s="1">
        <f>SUM(AE12:AI12)</f>
        <v>38</v>
      </c>
      <c r="AK12" s="9"/>
      <c r="AL12" s="9"/>
      <c r="AM12" s="9"/>
      <c r="AN12" s="9"/>
      <c r="AO12" s="1">
        <f t="shared" si="6"/>
        <v>38</v>
      </c>
      <c r="AP12" s="9"/>
      <c r="AQ12" s="9"/>
      <c r="AR12" s="9"/>
      <c r="AS12" s="9"/>
      <c r="AT12" s="1">
        <f t="shared" si="7"/>
        <v>38</v>
      </c>
      <c r="AU12" s="9"/>
      <c r="AV12" s="9"/>
      <c r="AW12" s="9"/>
      <c r="AX12" s="9"/>
      <c r="AY12" s="1">
        <f t="shared" si="8"/>
        <v>38</v>
      </c>
      <c r="AZ12" s="9"/>
      <c r="BA12" s="9"/>
      <c r="BB12" s="9"/>
      <c r="BC12" s="9"/>
      <c r="BD12" s="1">
        <f t="shared" si="9"/>
        <v>38</v>
      </c>
      <c r="BE12" s="9"/>
      <c r="BF12" s="9"/>
      <c r="BG12" s="9"/>
      <c r="BH12" s="9"/>
      <c r="BI12" s="1">
        <f t="shared" si="10"/>
        <v>38</v>
      </c>
      <c r="BJ12" s="9"/>
      <c r="BK12" s="9"/>
      <c r="BL12" s="9"/>
      <c r="BM12" s="9"/>
      <c r="BN12" s="1">
        <f t="shared" si="11"/>
        <v>38</v>
      </c>
      <c r="BO12" s="9"/>
      <c r="BP12" s="9"/>
      <c r="BQ12" s="9"/>
      <c r="BR12" s="9"/>
      <c r="BS12" s="1">
        <f t="shared" si="12"/>
        <v>38</v>
      </c>
    </row>
    <row r="13" spans="1:71" x14ac:dyDescent="0.25">
      <c r="A13" s="20"/>
      <c r="B13" s="1" t="s">
        <v>94</v>
      </c>
      <c r="C13" s="12">
        <v>62</v>
      </c>
      <c r="D13" s="10">
        <v>99</v>
      </c>
      <c r="E13" s="16">
        <v>11</v>
      </c>
      <c r="F13" s="1">
        <f>IF(B13="MAL",E13,IF(E13&gt;=11,E13+variables!$B$1,11))</f>
        <v>12</v>
      </c>
      <c r="G13" s="2">
        <f t="shared" si="13"/>
        <v>0.91666666666666663</v>
      </c>
      <c r="H13" s="79">
        <v>7</v>
      </c>
      <c r="I13" s="79">
        <f t="shared" si="14"/>
        <v>8</v>
      </c>
      <c r="J13" s="89">
        <v>1</v>
      </c>
      <c r="K13" s="42">
        <v>2021</v>
      </c>
      <c r="L13" s="9">
        <v>2021</v>
      </c>
      <c r="M13" s="9"/>
      <c r="N13" s="9"/>
      <c r="O13" s="9"/>
      <c r="P13" s="79">
        <f t="shared" si="15"/>
        <v>7</v>
      </c>
      <c r="Q13" s="9"/>
      <c r="R13" s="9"/>
      <c r="S13" s="9"/>
      <c r="T13" s="9"/>
      <c r="U13" s="1">
        <f t="shared" si="2"/>
        <v>7</v>
      </c>
      <c r="V13" s="9"/>
      <c r="W13" s="9"/>
      <c r="X13" s="9"/>
      <c r="Y13" s="9"/>
      <c r="Z13" s="1">
        <f t="shared" si="3"/>
        <v>7</v>
      </c>
      <c r="AA13" s="9"/>
      <c r="AB13" s="9"/>
      <c r="AC13" s="9"/>
      <c r="AD13" s="9"/>
      <c r="AE13" s="1">
        <f t="shared" si="4"/>
        <v>7</v>
      </c>
      <c r="AF13" s="9">
        <v>1</v>
      </c>
      <c r="AG13" s="9"/>
      <c r="AH13" s="9">
        <v>3</v>
      </c>
      <c r="AI13" s="9"/>
      <c r="AJ13" s="1">
        <f t="shared" si="5"/>
        <v>11</v>
      </c>
      <c r="AK13" s="9"/>
      <c r="AL13" s="9"/>
      <c r="AM13" s="9"/>
      <c r="AN13" s="9"/>
      <c r="AO13" s="1">
        <f t="shared" si="6"/>
        <v>11</v>
      </c>
      <c r="AP13" s="9"/>
      <c r="AQ13" s="9"/>
      <c r="AR13" s="9"/>
      <c r="AS13" s="9"/>
      <c r="AT13" s="1">
        <f t="shared" si="7"/>
        <v>11</v>
      </c>
      <c r="AU13" s="9"/>
      <c r="AV13" s="9"/>
      <c r="AW13" s="9"/>
      <c r="AX13" s="9"/>
      <c r="AY13" s="1">
        <f t="shared" si="8"/>
        <v>11</v>
      </c>
      <c r="AZ13" s="9"/>
      <c r="BA13" s="9"/>
      <c r="BB13" s="9"/>
      <c r="BC13" s="9"/>
      <c r="BD13" s="1">
        <f t="shared" si="9"/>
        <v>11</v>
      </c>
      <c r="BE13" s="9"/>
      <c r="BF13" s="9"/>
      <c r="BG13" s="9"/>
      <c r="BH13" s="9"/>
      <c r="BI13" s="1">
        <f t="shared" si="10"/>
        <v>11</v>
      </c>
      <c r="BJ13" s="9"/>
      <c r="BK13" s="9"/>
      <c r="BL13" s="9"/>
      <c r="BM13" s="9"/>
      <c r="BN13" s="1">
        <f t="shared" si="11"/>
        <v>11</v>
      </c>
      <c r="BO13" s="9"/>
      <c r="BP13" s="9"/>
      <c r="BQ13" s="9"/>
      <c r="BR13" s="9"/>
      <c r="BS13" s="1">
        <f t="shared" si="12"/>
        <v>11</v>
      </c>
    </row>
    <row r="14" spans="1:71" x14ac:dyDescent="0.25">
      <c r="A14" s="1"/>
      <c r="B14" s="1" t="s">
        <v>159</v>
      </c>
      <c r="C14" s="12">
        <v>79</v>
      </c>
      <c r="D14" s="10">
        <v>4600</v>
      </c>
      <c r="E14" s="16">
        <v>40</v>
      </c>
      <c r="F14" s="1">
        <f>IF(B14="MAL",E14,IF(E14&gt;=11,E14+variables!$B$1,11))</f>
        <v>41</v>
      </c>
      <c r="G14" s="2">
        <f t="shared" si="13"/>
        <v>0.97560975609756095</v>
      </c>
      <c r="H14" s="79">
        <v>28</v>
      </c>
      <c r="I14" s="79">
        <f t="shared" si="14"/>
        <v>28</v>
      </c>
      <c r="J14" s="89"/>
      <c r="K14" s="42">
        <v>2021</v>
      </c>
      <c r="L14" s="9">
        <v>2021</v>
      </c>
      <c r="M14" s="9"/>
      <c r="N14" s="9"/>
      <c r="O14" s="9"/>
      <c r="P14" s="79">
        <f t="shared" si="15"/>
        <v>28</v>
      </c>
      <c r="Q14" s="9"/>
      <c r="R14" s="9"/>
      <c r="S14" s="9"/>
      <c r="T14" s="9"/>
      <c r="U14" s="1">
        <f>SUM(P14:T14)</f>
        <v>28</v>
      </c>
      <c r="V14" s="9"/>
      <c r="W14" s="9"/>
      <c r="X14" s="9"/>
      <c r="Y14" s="9"/>
      <c r="Z14" s="1">
        <f>SUM(U14:Y14)</f>
        <v>28</v>
      </c>
      <c r="AA14" s="9"/>
      <c r="AB14" s="9"/>
      <c r="AC14" s="9"/>
      <c r="AD14" s="9"/>
      <c r="AE14" s="1">
        <f>SUM(Z14:AD14)</f>
        <v>28</v>
      </c>
      <c r="AF14" s="9"/>
      <c r="AG14" s="9"/>
      <c r="AH14" s="9"/>
      <c r="AI14" s="9"/>
      <c r="AJ14" s="1">
        <f>SUM(AE14:AI14)</f>
        <v>28</v>
      </c>
      <c r="AK14" s="9"/>
      <c r="AL14" s="9"/>
      <c r="AM14" s="9"/>
      <c r="AN14" s="9"/>
      <c r="AO14" s="1">
        <f>SUM(AJ14:AN14)</f>
        <v>28</v>
      </c>
      <c r="AP14" s="9"/>
      <c r="AQ14" s="9"/>
      <c r="AR14" s="9"/>
      <c r="AS14" s="9"/>
      <c r="AT14" s="1">
        <f>SUM(AO14:AS14)</f>
        <v>28</v>
      </c>
      <c r="AU14" s="9"/>
      <c r="AV14" s="9"/>
      <c r="AW14" s="9">
        <v>8</v>
      </c>
      <c r="AX14" s="9">
        <v>4</v>
      </c>
      <c r="AY14" s="1">
        <f>SUM(AT14:AX14)</f>
        <v>40</v>
      </c>
      <c r="AZ14" s="9"/>
      <c r="BA14" s="9"/>
      <c r="BB14" s="9"/>
      <c r="BC14" s="9"/>
      <c r="BD14" s="1">
        <f>SUM(AY14:BC14)</f>
        <v>40</v>
      </c>
      <c r="BE14" s="9"/>
      <c r="BF14" s="9"/>
      <c r="BG14" s="9"/>
      <c r="BH14" s="9"/>
      <c r="BI14" s="1">
        <f t="shared" si="10"/>
        <v>40</v>
      </c>
      <c r="BJ14" s="9"/>
      <c r="BK14" s="9"/>
      <c r="BL14" s="9"/>
      <c r="BM14" s="9"/>
      <c r="BN14" s="1">
        <f>SUM(BI14:BM14)</f>
        <v>40</v>
      </c>
      <c r="BO14" s="9"/>
      <c r="BP14" s="9"/>
      <c r="BQ14" s="9"/>
      <c r="BR14" s="9"/>
      <c r="BS14" s="1">
        <f>SUM(BN14:BR14)</f>
        <v>40</v>
      </c>
    </row>
    <row r="15" spans="1:71" x14ac:dyDescent="0.25">
      <c r="A15" s="1"/>
      <c r="B15" s="1"/>
      <c r="C15" s="1"/>
      <c r="D15" s="1"/>
      <c r="E15" s="1"/>
      <c r="F15" s="1"/>
      <c r="G15" s="1"/>
      <c r="H15" s="79"/>
      <c r="I15" s="79"/>
      <c r="J15" s="79"/>
      <c r="K15" s="1"/>
      <c r="L15" s="1"/>
      <c r="M15" s="1">
        <f>SUM(M9:M14)</f>
        <v>0</v>
      </c>
      <c r="N15" s="1">
        <f>SUM(N9:N14)</f>
        <v>0</v>
      </c>
      <c r="O15" s="1">
        <f>SUM(O9:O14)</f>
        <v>0</v>
      </c>
      <c r="P15" s="79">
        <f>SUM(P8:P14)</f>
        <v>103</v>
      </c>
      <c r="Q15" s="1">
        <f>SUM(Q8:Q14)</f>
        <v>0</v>
      </c>
      <c r="R15" s="1">
        <f>SUM(R9:R14)</f>
        <v>0</v>
      </c>
      <c r="S15" s="1">
        <f>SUM(S9:S14)</f>
        <v>0</v>
      </c>
      <c r="T15" s="1">
        <f>SUM(T9:T14)</f>
        <v>0</v>
      </c>
      <c r="U15" s="1">
        <f>SUM(U8:U14)</f>
        <v>103</v>
      </c>
      <c r="V15" s="1">
        <f>SUM(V9:V14)</f>
        <v>0</v>
      </c>
      <c r="W15" s="1">
        <f>SUM(W9:W14)</f>
        <v>0</v>
      </c>
      <c r="X15" s="1">
        <f>SUM(X9:X14)</f>
        <v>0</v>
      </c>
      <c r="Y15" s="1">
        <f>SUM(Y9:Y14)</f>
        <v>0</v>
      </c>
      <c r="Z15" s="1">
        <f>SUM(Z8:Z14)</f>
        <v>103</v>
      </c>
      <c r="AA15" s="1">
        <f>SUM(AA9:AA14)</f>
        <v>0</v>
      </c>
      <c r="AB15" s="1">
        <f>SUM(AB9:AB14)</f>
        <v>0</v>
      </c>
      <c r="AC15" s="1">
        <f>SUM(AC9:AC14)</f>
        <v>0</v>
      </c>
      <c r="AD15" s="1">
        <f>SUM(AD9:AD14)</f>
        <v>0</v>
      </c>
      <c r="AE15" s="1">
        <f>SUM(AE8:AE14)</f>
        <v>103</v>
      </c>
      <c r="AF15" s="1">
        <f>SUM(AF9:AF14)</f>
        <v>2</v>
      </c>
      <c r="AG15" s="1">
        <f>SUM(AG9:AG14)</f>
        <v>0</v>
      </c>
      <c r="AH15" s="1">
        <f>SUM(AH9:AH14)</f>
        <v>35</v>
      </c>
      <c r="AI15" s="1">
        <f>SUM(AI9:AI14)</f>
        <v>0</v>
      </c>
      <c r="AJ15" s="1">
        <f>SUM(AJ8:AJ14)</f>
        <v>140</v>
      </c>
      <c r="AK15" s="1">
        <f>SUM(AK9:AK14)</f>
        <v>0</v>
      </c>
      <c r="AL15" s="1">
        <f>SUM(AL9:AL14)</f>
        <v>0</v>
      </c>
      <c r="AM15" s="1">
        <f>SUM(AM9:AM14)</f>
        <v>7</v>
      </c>
      <c r="AN15" s="1">
        <f>SUM(AN9:AN14)</f>
        <v>0</v>
      </c>
      <c r="AO15" s="1">
        <f>SUM(AO8:AO14)</f>
        <v>147</v>
      </c>
      <c r="AP15" s="1">
        <f>SUM(AP9:AP14)</f>
        <v>0</v>
      </c>
      <c r="AQ15" s="1">
        <f>SUM(AQ9:AQ14)</f>
        <v>0</v>
      </c>
      <c r="AR15" s="1">
        <f>SUM(AR9:AR14)</f>
        <v>0</v>
      </c>
      <c r="AS15" s="1">
        <f>SUM(AS9:AS14)</f>
        <v>0</v>
      </c>
      <c r="AT15" s="1">
        <f>SUM(AT8:AT14)</f>
        <v>147</v>
      </c>
      <c r="AU15" s="1">
        <f>SUM(AU9:AU14)</f>
        <v>0</v>
      </c>
      <c r="AV15" s="1">
        <f>SUM(AV9:AV14)</f>
        <v>0</v>
      </c>
      <c r="AW15" s="1">
        <f>SUM(AW9:AW14)</f>
        <v>19</v>
      </c>
      <c r="AX15" s="1">
        <f>SUM(AX9:AX14)</f>
        <v>4</v>
      </c>
      <c r="AY15" s="1">
        <f>SUM(AY8:AY14)</f>
        <v>170</v>
      </c>
      <c r="AZ15" s="1">
        <f>SUM(AZ9:AZ14)</f>
        <v>0</v>
      </c>
      <c r="BA15" s="1">
        <f>SUM(BA9:BA14)</f>
        <v>0</v>
      </c>
      <c r="BB15" s="1">
        <f>SUM(BB9:BB14)</f>
        <v>0</v>
      </c>
      <c r="BC15" s="1">
        <f>SUM(BC9:BC14)</f>
        <v>0</v>
      </c>
      <c r="BD15" s="1">
        <f>SUM(BD8:BD14)</f>
        <v>170</v>
      </c>
      <c r="BE15" s="1">
        <f>SUM(BE9:BE14)</f>
        <v>0</v>
      </c>
      <c r="BF15" s="1">
        <f>SUM(BF9:BF14)</f>
        <v>0</v>
      </c>
      <c r="BG15" s="1">
        <f>SUM(BG9:BG14)</f>
        <v>0</v>
      </c>
      <c r="BH15" s="1">
        <f>SUM(BH9:BH14)</f>
        <v>0</v>
      </c>
      <c r="BI15" s="1">
        <f>SUM(BI8:BI14)</f>
        <v>170</v>
      </c>
      <c r="BJ15" s="1">
        <f>SUM(BJ9:BJ14)</f>
        <v>0</v>
      </c>
      <c r="BK15" s="1">
        <f>SUM(BK9:BK14)</f>
        <v>0</v>
      </c>
      <c r="BL15" s="1">
        <f>SUM(BL9:BL14)</f>
        <v>0</v>
      </c>
      <c r="BM15" s="1">
        <f>SUM(BM9:BM14)</f>
        <v>0</v>
      </c>
      <c r="BN15" s="1">
        <f>SUM(BN8:BN14)</f>
        <v>170</v>
      </c>
      <c r="BO15" s="1">
        <f>SUM(BO9:BO14)</f>
        <v>0</v>
      </c>
      <c r="BP15" s="1">
        <f>SUM(BP9:BP14)</f>
        <v>0</v>
      </c>
      <c r="BQ15" s="1">
        <f>SUM(BQ9:BQ14)</f>
        <v>0</v>
      </c>
      <c r="BR15" s="1">
        <f>SUM(BR9:BR14)</f>
        <v>0</v>
      </c>
      <c r="BS15" s="1">
        <f>SUM(BS8:BS14)</f>
        <v>170</v>
      </c>
    </row>
    <row r="16" spans="1:71" x14ac:dyDescent="0.25">
      <c r="A16" s="1"/>
      <c r="B16" s="1" t="s">
        <v>244</v>
      </c>
      <c r="C16" s="1">
        <f>COUNT(C9:C14)</f>
        <v>6</v>
      </c>
      <c r="D16" s="1"/>
      <c r="E16" s="1">
        <f>SUM(E8:E14)</f>
        <v>181</v>
      </c>
      <c r="F16" s="1">
        <f>SUM(F8:F14)</f>
        <v>187</v>
      </c>
      <c r="G16" s="2">
        <f>$BS15/F16</f>
        <v>0.90909090909090906</v>
      </c>
      <c r="H16" s="79">
        <f>SUM(H8:H14)</f>
        <v>103</v>
      </c>
      <c r="I16" s="79">
        <f>SUM(I8:I14)</f>
        <v>105</v>
      </c>
      <c r="J16" s="79">
        <f>SUM(J8:J14)</f>
        <v>2</v>
      </c>
      <c r="K16" s="1"/>
      <c r="L16" s="1"/>
      <c r="M16" s="1"/>
      <c r="N16" s="1"/>
      <c r="O16" s="1"/>
      <c r="P16" s="2">
        <f>P15/F16</f>
        <v>0.55080213903743314</v>
      </c>
      <c r="Q16" s="1"/>
      <c r="R16" s="1">
        <f>M15+R15</f>
        <v>0</v>
      </c>
      <c r="S16" s="1">
        <f>N15+S15</f>
        <v>0</v>
      </c>
      <c r="T16" s="1">
        <f>O15+T15</f>
        <v>0</v>
      </c>
      <c r="U16" s="2">
        <f>U15/F16</f>
        <v>0.55080213903743314</v>
      </c>
      <c r="V16" s="1"/>
      <c r="W16" s="1">
        <f>R16+W15</f>
        <v>0</v>
      </c>
      <c r="X16" s="1">
        <f>S16+X15</f>
        <v>0</v>
      </c>
      <c r="Y16" s="1">
        <f>T16+Y15</f>
        <v>0</v>
      </c>
      <c r="Z16" s="2">
        <f>Z15/F16</f>
        <v>0.55080213903743314</v>
      </c>
      <c r="AA16" s="1"/>
      <c r="AB16" s="1">
        <f>W16+AB15</f>
        <v>0</v>
      </c>
      <c r="AC16" s="1">
        <f>X16+AC15</f>
        <v>0</v>
      </c>
      <c r="AD16" s="1">
        <f>Y16+AD15</f>
        <v>0</v>
      </c>
      <c r="AE16" s="2">
        <f>AE15/F16</f>
        <v>0.55080213903743314</v>
      </c>
      <c r="AF16" s="1"/>
      <c r="AG16" s="1">
        <f>AB16+AG15</f>
        <v>0</v>
      </c>
      <c r="AH16" s="1">
        <f>AC16+AH15</f>
        <v>35</v>
      </c>
      <c r="AI16" s="1">
        <f>AD16+AI15</f>
        <v>0</v>
      </c>
      <c r="AJ16" s="2">
        <f>AJ15/F16</f>
        <v>0.74866310160427807</v>
      </c>
      <c r="AK16" s="1"/>
      <c r="AL16" s="1">
        <f>AG16+AL15</f>
        <v>0</v>
      </c>
      <c r="AM16" s="1">
        <f>AH16+AM15</f>
        <v>42</v>
      </c>
      <c r="AN16" s="1">
        <f>AI16+AN15</f>
        <v>0</v>
      </c>
      <c r="AO16" s="2">
        <f>AO15/F16</f>
        <v>0.78609625668449201</v>
      </c>
      <c r="AP16" s="1"/>
      <c r="AQ16" s="1">
        <f>AL16+AQ15</f>
        <v>0</v>
      </c>
      <c r="AR16" s="1">
        <f>AM16+AR15</f>
        <v>42</v>
      </c>
      <c r="AS16" s="1">
        <f>AN16+AS15</f>
        <v>0</v>
      </c>
      <c r="AT16" s="2">
        <f>AT15/F16</f>
        <v>0.78609625668449201</v>
      </c>
      <c r="AU16" s="1"/>
      <c r="AV16" s="1">
        <f>AQ16+AV15</f>
        <v>0</v>
      </c>
      <c r="AW16" s="1">
        <f>AR16+AW15</f>
        <v>61</v>
      </c>
      <c r="AX16" s="1">
        <f>AS16+AX15</f>
        <v>4</v>
      </c>
      <c r="AY16" s="2">
        <f>AY15/F16</f>
        <v>0.90909090909090906</v>
      </c>
      <c r="AZ16" s="1"/>
      <c r="BA16" s="1">
        <f>AV16+BA15</f>
        <v>0</v>
      </c>
      <c r="BB16" s="1">
        <f>AW16+BB15</f>
        <v>61</v>
      </c>
      <c r="BC16" s="1">
        <f>AX16+BC15</f>
        <v>4</v>
      </c>
      <c r="BD16" s="2">
        <f>BD15/F16</f>
        <v>0.90909090909090906</v>
      </c>
      <c r="BE16" s="1"/>
      <c r="BF16" s="1">
        <f>BA16+BF15</f>
        <v>0</v>
      </c>
      <c r="BG16" s="1">
        <f>BB16+BG15</f>
        <v>61</v>
      </c>
      <c r="BH16" s="1">
        <f>BC16+BH15</f>
        <v>4</v>
      </c>
      <c r="BI16" s="2">
        <f>BI15/F16</f>
        <v>0.90909090909090906</v>
      </c>
      <c r="BJ16" s="1"/>
      <c r="BK16" s="1">
        <f>BF16+BK15</f>
        <v>0</v>
      </c>
      <c r="BL16" s="1">
        <f>BG16+BL15</f>
        <v>61</v>
      </c>
      <c r="BM16" s="1">
        <f>BH16+BM15</f>
        <v>4</v>
      </c>
      <c r="BN16" s="2">
        <f>BN15/F16</f>
        <v>0.90909090909090906</v>
      </c>
      <c r="BO16" s="1"/>
      <c r="BP16" s="1">
        <f>BK16+BP15</f>
        <v>0</v>
      </c>
      <c r="BQ16" s="1">
        <f>BL16+BQ15</f>
        <v>61</v>
      </c>
      <c r="BR16" s="1">
        <f>BM16+BR15</f>
        <v>4</v>
      </c>
      <c r="BS16" s="2">
        <f>BS15/F16</f>
        <v>0.90909090909090906</v>
      </c>
    </row>
    <row r="18" spans="1:71" x14ac:dyDescent="0.25">
      <c r="A18" s="20" t="s">
        <v>175</v>
      </c>
      <c r="B18" s="1"/>
      <c r="C18" s="1"/>
      <c r="D18" s="1"/>
      <c r="E18" s="16"/>
      <c r="F18" s="1"/>
      <c r="G18" s="2"/>
      <c r="H18" s="79"/>
      <c r="I18" s="79"/>
      <c r="J18" s="79"/>
      <c r="K18" s="1">
        <v>2021</v>
      </c>
      <c r="L18" s="1">
        <v>2021</v>
      </c>
      <c r="M18" s="9"/>
      <c r="N18" s="9"/>
      <c r="O18" s="9"/>
      <c r="P18" s="79">
        <f>+H18</f>
        <v>0</v>
      </c>
      <c r="Q18" s="1"/>
      <c r="R18" s="9"/>
      <c r="S18" s="9"/>
      <c r="T18" s="9"/>
      <c r="U18" s="1">
        <f>SUM(P18:T18)</f>
        <v>0</v>
      </c>
      <c r="V18" s="9"/>
      <c r="W18" s="9"/>
      <c r="X18" s="9"/>
      <c r="Y18" s="9"/>
      <c r="Z18" s="1">
        <f>SUM(U18:Y18)</f>
        <v>0</v>
      </c>
      <c r="AA18" s="9"/>
      <c r="AB18" s="9"/>
      <c r="AC18" s="9"/>
      <c r="AD18" s="9"/>
      <c r="AE18" s="1">
        <f>SUM(Z18:AD18)</f>
        <v>0</v>
      </c>
      <c r="AF18" s="9"/>
      <c r="AG18" s="9"/>
      <c r="AH18" s="9"/>
      <c r="AI18" s="9"/>
      <c r="AJ18" s="1">
        <f>SUM(AE18:AI18)</f>
        <v>0</v>
      </c>
      <c r="AK18" s="9"/>
      <c r="AL18" s="9"/>
      <c r="AM18" s="9"/>
      <c r="AN18" s="9"/>
      <c r="AO18" s="1">
        <f>SUM(AJ18:AN18)</f>
        <v>0</v>
      </c>
      <c r="AP18" s="9"/>
      <c r="AQ18" s="9"/>
      <c r="AR18" s="9"/>
      <c r="AS18" s="9"/>
      <c r="AT18" s="1">
        <f>SUM(AO18:AS18)</f>
        <v>0</v>
      </c>
      <c r="AU18" s="9"/>
      <c r="AV18" s="9"/>
      <c r="AW18" s="9"/>
      <c r="AX18" s="9"/>
      <c r="AY18" s="1">
        <f>SUM(AT18:AX18)</f>
        <v>0</v>
      </c>
      <c r="AZ18" s="9"/>
      <c r="BA18" s="9"/>
      <c r="BB18" s="9"/>
      <c r="BC18" s="9"/>
      <c r="BD18" s="1">
        <f>SUM(AY18:BC18)</f>
        <v>0</v>
      </c>
      <c r="BE18" s="9"/>
      <c r="BF18" s="9"/>
      <c r="BG18" s="9"/>
      <c r="BH18" s="9"/>
      <c r="BI18" s="1">
        <f>SUM(BD18:BH18)</f>
        <v>0</v>
      </c>
      <c r="BJ18" s="9"/>
      <c r="BK18" s="9"/>
      <c r="BL18" s="9"/>
      <c r="BM18" s="9"/>
      <c r="BN18" s="1">
        <f>SUM(BI18:BM18)</f>
        <v>0</v>
      </c>
      <c r="BO18" s="9"/>
      <c r="BP18" s="9"/>
      <c r="BQ18" s="9"/>
      <c r="BR18" s="9"/>
      <c r="BS18" s="1">
        <f>SUM(BN18:BR18)</f>
        <v>0</v>
      </c>
    </row>
    <row r="19" spans="1:71" s="237" customFormat="1" x14ac:dyDescent="0.25">
      <c r="A19" s="232"/>
      <c r="B19" s="300" t="s">
        <v>344</v>
      </c>
      <c r="C19" s="274">
        <v>1</v>
      </c>
      <c r="D19" s="301">
        <v>738</v>
      </c>
      <c r="E19" s="275">
        <v>26</v>
      </c>
      <c r="F19" s="232">
        <f>IF(B19="MAL",E19,IF(E19&gt;=11,E19+variables!$B$1,11))</f>
        <v>27</v>
      </c>
      <c r="G19" s="234">
        <f>$BS19/F19</f>
        <v>1</v>
      </c>
      <c r="H19" s="236">
        <v>5</v>
      </c>
      <c r="I19" s="236">
        <f>+H19+J19</f>
        <v>5</v>
      </c>
      <c r="J19" s="252"/>
      <c r="K19" s="232">
        <v>2021</v>
      </c>
      <c r="L19" s="296">
        <v>2021</v>
      </c>
      <c r="M19" s="235"/>
      <c r="N19" s="235"/>
      <c r="O19" s="235"/>
      <c r="P19" s="236">
        <f>H19+SUM(M19:O19)</f>
        <v>5</v>
      </c>
      <c r="Q19" s="235"/>
      <c r="R19" s="235"/>
      <c r="S19" s="235"/>
      <c r="T19" s="235"/>
      <c r="U19" s="232">
        <f>SUM(P19:T19)</f>
        <v>5</v>
      </c>
      <c r="V19" s="235"/>
      <c r="W19" s="235"/>
      <c r="X19" s="235"/>
      <c r="Y19" s="235"/>
      <c r="Z19" s="232">
        <f>SUM(U19:Y19)</f>
        <v>5</v>
      </c>
      <c r="AA19" s="235"/>
      <c r="AB19" s="235"/>
      <c r="AC19" s="235"/>
      <c r="AD19" s="235"/>
      <c r="AE19" s="232">
        <f>SUM(Z19:AD19)</f>
        <v>5</v>
      </c>
      <c r="AF19" s="235"/>
      <c r="AG19" s="235"/>
      <c r="AH19" s="235"/>
      <c r="AI19" s="235"/>
      <c r="AJ19" s="232">
        <f>SUM(AE19:AI19)</f>
        <v>5</v>
      </c>
      <c r="AK19" s="235"/>
      <c r="AL19" s="235"/>
      <c r="AM19" s="235"/>
      <c r="AN19" s="235">
        <v>2</v>
      </c>
      <c r="AO19" s="232">
        <f>SUM(AJ19:AN19)</f>
        <v>7</v>
      </c>
      <c r="AP19" s="235"/>
      <c r="AQ19" s="235"/>
      <c r="AR19" s="235"/>
      <c r="AS19" s="235"/>
      <c r="AT19" s="232">
        <f>SUM(AO19:AS19)</f>
        <v>7</v>
      </c>
      <c r="AU19" s="235"/>
      <c r="AV19" s="235">
        <v>1</v>
      </c>
      <c r="AW19" s="235">
        <v>16</v>
      </c>
      <c r="AX19" s="235">
        <v>3</v>
      </c>
      <c r="AY19" s="232">
        <f>SUM(AT19:AX19)</f>
        <v>27</v>
      </c>
      <c r="AZ19" s="235"/>
      <c r="BA19" s="235"/>
      <c r="BB19" s="235"/>
      <c r="BC19" s="235"/>
      <c r="BD19" s="232">
        <f>SUM(AY19:BC19)</f>
        <v>27</v>
      </c>
      <c r="BE19" s="235"/>
      <c r="BF19" s="235"/>
      <c r="BG19" s="235"/>
      <c r="BH19" s="235"/>
      <c r="BI19" s="232">
        <f>SUM(BD19:BH19)</f>
        <v>27</v>
      </c>
      <c r="BJ19" s="235"/>
      <c r="BK19" s="235"/>
      <c r="BL19" s="235"/>
      <c r="BM19" s="235"/>
      <c r="BN19" s="232">
        <f>SUM(BI19:BM19)</f>
        <v>27</v>
      </c>
      <c r="BO19" s="235"/>
      <c r="BP19" s="235"/>
      <c r="BQ19" s="235"/>
      <c r="BR19" s="235"/>
      <c r="BS19" s="232">
        <f>SUM(BN19:BR19)</f>
        <v>27</v>
      </c>
    </row>
    <row r="20" spans="1:71" x14ac:dyDescent="0.25">
      <c r="A20" s="4"/>
      <c r="B20" s="4" t="s">
        <v>357</v>
      </c>
      <c r="C20" s="14">
        <v>6</v>
      </c>
      <c r="D20" s="4"/>
      <c r="E20" s="4">
        <v>33</v>
      </c>
      <c r="F20" s="1">
        <f>IF(B20="MAL",E20,IF(E20&gt;=11,E20+variables!$B$1,11))</f>
        <v>34</v>
      </c>
      <c r="G20" s="2">
        <f>$BS20/F20</f>
        <v>0.52941176470588236</v>
      </c>
      <c r="H20" s="84">
        <v>14</v>
      </c>
      <c r="I20" s="79">
        <f>+H20+J20</f>
        <v>14</v>
      </c>
      <c r="J20" s="84"/>
      <c r="K20" s="1">
        <v>2021</v>
      </c>
      <c r="L20" s="4">
        <v>2021</v>
      </c>
      <c r="M20" s="1"/>
      <c r="N20" s="1"/>
      <c r="O20" s="1"/>
      <c r="P20" s="79">
        <f>H20+SUM(M20:O20)</f>
        <v>14</v>
      </c>
      <c r="Q20" s="1"/>
      <c r="R20" s="1"/>
      <c r="S20" s="1"/>
      <c r="T20" s="1"/>
      <c r="U20" s="1">
        <f>SUM(P20:T20)</f>
        <v>14</v>
      </c>
      <c r="V20" s="1"/>
      <c r="W20" s="1"/>
      <c r="X20" s="1"/>
      <c r="Y20" s="1"/>
      <c r="Z20" s="1">
        <f>SUM(U20:Y20)</f>
        <v>14</v>
      </c>
      <c r="AA20" s="1"/>
      <c r="AB20" s="1"/>
      <c r="AC20" s="1"/>
      <c r="AD20" s="1"/>
      <c r="AE20" s="1">
        <f>SUM(Z20:AD20)</f>
        <v>14</v>
      </c>
      <c r="AF20" s="1"/>
      <c r="AG20" s="1"/>
      <c r="AH20" s="1">
        <v>4</v>
      </c>
      <c r="AI20" s="1"/>
      <c r="AJ20" s="1">
        <f>SUM(AE20:AI20)</f>
        <v>18</v>
      </c>
      <c r="AK20" s="1"/>
      <c r="AL20" s="1"/>
      <c r="AM20" s="1"/>
      <c r="AN20" s="1"/>
      <c r="AO20" s="1">
        <f>SUM(AJ20:AN20)</f>
        <v>18</v>
      </c>
      <c r="AP20" s="1"/>
      <c r="AQ20" s="1"/>
      <c r="AR20" s="1"/>
      <c r="AS20" s="1"/>
      <c r="AT20" s="1">
        <f>SUM(AO20:AS20)</f>
        <v>18</v>
      </c>
      <c r="AU20" s="1"/>
      <c r="AV20" s="97"/>
      <c r="AW20" s="1"/>
      <c r="AX20" s="97"/>
      <c r="AY20" s="1">
        <f>SUM(AT20:AX20)</f>
        <v>18</v>
      </c>
      <c r="AZ20" s="97"/>
      <c r="BA20" s="1"/>
      <c r="BB20" s="1"/>
      <c r="BC20" s="98"/>
      <c r="BD20" s="1">
        <f>SUM(AY20:BC20)</f>
        <v>18</v>
      </c>
      <c r="BE20" s="1"/>
      <c r="BF20" s="1"/>
      <c r="BG20" s="1"/>
      <c r="BH20" s="1"/>
      <c r="BI20" s="1">
        <f>SUM(BD20:BH20)</f>
        <v>18</v>
      </c>
      <c r="BJ20" s="44"/>
      <c r="BK20" s="1"/>
      <c r="BL20" s="1"/>
      <c r="BM20" s="1"/>
      <c r="BN20" s="1">
        <f>SUM(BI20:BM20)</f>
        <v>18</v>
      </c>
      <c r="BO20" s="1"/>
      <c r="BP20" s="1"/>
      <c r="BQ20" s="1"/>
      <c r="BR20" s="1"/>
      <c r="BS20" s="1">
        <f>SUM(BN20:BR20)</f>
        <v>18</v>
      </c>
    </row>
    <row r="21" spans="1:71" s="110" customFormat="1" x14ac:dyDescent="0.25">
      <c r="A21" s="106"/>
      <c r="B21" s="128" t="s">
        <v>379</v>
      </c>
      <c r="C21" s="129">
        <v>69</v>
      </c>
      <c r="D21" s="112">
        <v>775</v>
      </c>
      <c r="E21" s="141">
        <v>28</v>
      </c>
      <c r="F21" s="1">
        <f>IF(B21="MAL",E21,IF(E21&gt;=11,E21+variables!$B$1,11))</f>
        <v>29</v>
      </c>
      <c r="G21" s="2">
        <f>$BS21/F21</f>
        <v>0.7931034482758621</v>
      </c>
      <c r="H21" s="108">
        <v>16</v>
      </c>
      <c r="I21" s="108">
        <f>+H21+J21</f>
        <v>17</v>
      </c>
      <c r="J21" s="115">
        <v>1</v>
      </c>
      <c r="K21" s="106">
        <v>2021</v>
      </c>
      <c r="L21" s="142">
        <v>2021</v>
      </c>
      <c r="M21" s="109"/>
      <c r="N21" s="109"/>
      <c r="O21" s="109"/>
      <c r="P21" s="108">
        <f>H21+SUM(M21:O21)</f>
        <v>16</v>
      </c>
      <c r="Q21" s="109"/>
      <c r="R21" s="109"/>
      <c r="S21" s="109"/>
      <c r="T21" s="109"/>
      <c r="U21" s="106">
        <f>SUM(P21:T21)</f>
        <v>16</v>
      </c>
      <c r="V21" s="109"/>
      <c r="W21" s="109"/>
      <c r="X21" s="109"/>
      <c r="Y21" s="109"/>
      <c r="Z21" s="106">
        <f>SUM(U21:Y21)</f>
        <v>16</v>
      </c>
      <c r="AA21" s="109"/>
      <c r="AB21" s="109"/>
      <c r="AC21" s="109"/>
      <c r="AD21" s="109"/>
      <c r="AE21" s="106">
        <f>SUM(Z21:AD21)</f>
        <v>16</v>
      </c>
      <c r="AF21" s="109"/>
      <c r="AG21" s="109"/>
      <c r="AH21" s="109">
        <v>5</v>
      </c>
      <c r="AI21" s="109"/>
      <c r="AJ21" s="106">
        <f>SUM(AE21:AI21)</f>
        <v>21</v>
      </c>
      <c r="AK21" s="109"/>
      <c r="AL21" s="109"/>
      <c r="AM21" s="109"/>
      <c r="AN21" s="109"/>
      <c r="AO21" s="106">
        <f>SUM(AJ21:AN21)</f>
        <v>21</v>
      </c>
      <c r="AP21" s="109">
        <v>1</v>
      </c>
      <c r="AQ21" s="109">
        <v>1</v>
      </c>
      <c r="AR21" s="109"/>
      <c r="AS21" s="109"/>
      <c r="AT21" s="106">
        <f>SUM(AO21:AS21)</f>
        <v>23</v>
      </c>
      <c r="AU21" s="109"/>
      <c r="AV21" s="109"/>
      <c r="AW21" s="109"/>
      <c r="AX21" s="109"/>
      <c r="AY21" s="106">
        <f>SUM(AT21:AX21)</f>
        <v>23</v>
      </c>
      <c r="AZ21" s="109"/>
      <c r="BA21" s="109"/>
      <c r="BB21" s="109"/>
      <c r="BC21" s="109"/>
      <c r="BD21" s="106">
        <f>SUM(AY21:BC21)</f>
        <v>23</v>
      </c>
      <c r="BE21" s="109"/>
      <c r="BF21" s="109"/>
      <c r="BG21" s="109"/>
      <c r="BH21" s="109"/>
      <c r="BI21" s="106">
        <f>SUM(BD21:BH21)</f>
        <v>23</v>
      </c>
      <c r="BJ21" s="109"/>
      <c r="BK21" s="109"/>
      <c r="BL21" s="109"/>
      <c r="BM21" s="109"/>
      <c r="BN21" s="106">
        <f>SUM(BI21:BM21)</f>
        <v>23</v>
      </c>
      <c r="BO21" s="109"/>
      <c r="BP21" s="109"/>
      <c r="BQ21" s="109"/>
      <c r="BR21" s="109"/>
      <c r="BS21" s="106">
        <f>SUM(BN21:BR21)</f>
        <v>23</v>
      </c>
    </row>
    <row r="22" spans="1:71" x14ac:dyDescent="0.25">
      <c r="A22" s="1"/>
      <c r="D22" s="1"/>
      <c r="E22" s="1"/>
      <c r="F22" s="1"/>
      <c r="G22" s="1"/>
      <c r="H22" s="79"/>
      <c r="I22" s="79"/>
      <c r="J22" s="79"/>
      <c r="K22" s="1"/>
      <c r="L22" s="1"/>
      <c r="M22" s="1">
        <f>SUM(M19:M21)</f>
        <v>0</v>
      </c>
      <c r="N22" s="1">
        <f>SUM(N19:N21)</f>
        <v>0</v>
      </c>
      <c r="O22" s="1">
        <f>SUM(O19:O21)</f>
        <v>0</v>
      </c>
      <c r="P22" s="79">
        <f>SUM(P18:P21)</f>
        <v>35</v>
      </c>
      <c r="Q22" s="1">
        <f>SUM(Q19:Q21)</f>
        <v>0</v>
      </c>
      <c r="R22" s="1">
        <f>SUM(R19:R21)</f>
        <v>0</v>
      </c>
      <c r="S22" s="1">
        <f>SUM(S19:S21)</f>
        <v>0</v>
      </c>
      <c r="T22" s="1">
        <f>SUM(T19:T21)</f>
        <v>0</v>
      </c>
      <c r="U22" s="1">
        <f>SUM(U18:U21)</f>
        <v>35</v>
      </c>
      <c r="V22" s="1">
        <f>SUM(V19:V21)</f>
        <v>0</v>
      </c>
      <c r="W22" s="1">
        <f>SUM(W19:W21)</f>
        <v>0</v>
      </c>
      <c r="X22" s="1">
        <f>SUM(X19:X21)</f>
        <v>0</v>
      </c>
      <c r="Y22" s="1">
        <f>SUM(Y19:Y21)</f>
        <v>0</v>
      </c>
      <c r="Z22" s="1">
        <f>SUM(Z18:Z21)</f>
        <v>35</v>
      </c>
      <c r="AA22" s="1">
        <f>SUM(AA19:AA21)</f>
        <v>0</v>
      </c>
      <c r="AB22" s="1">
        <f>SUM(AB19:AB21)</f>
        <v>0</v>
      </c>
      <c r="AC22" s="1">
        <f>SUM(AC19:AC21)</f>
        <v>0</v>
      </c>
      <c r="AD22" s="1">
        <f>SUM(AD19:AD21)</f>
        <v>0</v>
      </c>
      <c r="AE22" s="1">
        <f>SUM(AE18:AE21)</f>
        <v>35</v>
      </c>
      <c r="AF22" s="1">
        <f>SUM(AF19:AF21)</f>
        <v>0</v>
      </c>
      <c r="AG22" s="1">
        <f>SUM(AG19:AG21)</f>
        <v>0</v>
      </c>
      <c r="AH22" s="1">
        <f>SUM(AH19:AH21)</f>
        <v>9</v>
      </c>
      <c r="AI22" s="1">
        <f>SUM(AI19:AI21)</f>
        <v>0</v>
      </c>
      <c r="AJ22" s="1">
        <f>SUM(AJ18:AJ21)</f>
        <v>44</v>
      </c>
      <c r="AK22" s="1">
        <f>SUM(AK19:AK21)</f>
        <v>0</v>
      </c>
      <c r="AL22" s="1">
        <f>SUM(AL19:AL21)</f>
        <v>0</v>
      </c>
      <c r="AM22" s="1">
        <f>SUM(AM19:AM21)</f>
        <v>0</v>
      </c>
      <c r="AN22" s="1">
        <f>SUM(AN19:AN21)</f>
        <v>2</v>
      </c>
      <c r="AO22" s="1">
        <f>SUM(AO19:AO21)+E17</f>
        <v>46</v>
      </c>
      <c r="AP22" s="1">
        <f>SUM(AP19:AP21)</f>
        <v>1</v>
      </c>
      <c r="AQ22" s="1">
        <f>SUM(AQ19:AQ21)</f>
        <v>1</v>
      </c>
      <c r="AR22" s="1">
        <f>SUM(AR19:AR21)</f>
        <v>0</v>
      </c>
      <c r="AS22" s="1">
        <f>SUM(AS19:AS21)</f>
        <v>0</v>
      </c>
      <c r="AT22" s="1">
        <f>SUM(AT19:AT21)+L17</f>
        <v>48</v>
      </c>
      <c r="AU22" s="1">
        <f>SUM(AU19:AU21)</f>
        <v>0</v>
      </c>
      <c r="AV22" s="1">
        <f>SUM(AV19:AV21)</f>
        <v>1</v>
      </c>
      <c r="AW22" s="1">
        <f>SUM(AW19:AW21)</f>
        <v>16</v>
      </c>
      <c r="AX22" s="1">
        <f>SUM(AX19:AX21)</f>
        <v>3</v>
      </c>
      <c r="AY22" s="1">
        <f>SUM(AY19:AY21)+Q17</f>
        <v>68</v>
      </c>
      <c r="AZ22" s="1">
        <f>SUM(AZ19:AZ21)</f>
        <v>0</v>
      </c>
      <c r="BA22" s="1">
        <f>SUM(BA19:BA21)</f>
        <v>0</v>
      </c>
      <c r="BB22" s="1">
        <f>SUM(BB19:BB21)</f>
        <v>0</v>
      </c>
      <c r="BC22" s="1">
        <f>SUM(BC19:BC21)</f>
        <v>0</v>
      </c>
      <c r="BD22" s="1">
        <f>SUM(BD19:BD21)+V17</f>
        <v>68</v>
      </c>
      <c r="BE22" s="1">
        <f>SUM(BE19:BE21)</f>
        <v>0</v>
      </c>
      <c r="BF22" s="1">
        <f>SUM(BF19:BF21)</f>
        <v>0</v>
      </c>
      <c r="BG22" s="1">
        <f>SUM(BG19:BG21)</f>
        <v>0</v>
      </c>
      <c r="BH22" s="1">
        <f>SUM(BH19:BH21)</f>
        <v>0</v>
      </c>
      <c r="BI22" s="1">
        <f>SUM(BI19:BI21)+AA17</f>
        <v>68</v>
      </c>
      <c r="BJ22" s="1">
        <f>SUM(BJ19:BJ21)</f>
        <v>0</v>
      </c>
      <c r="BK22" s="1">
        <f>SUM(BK19:BK21)</f>
        <v>0</v>
      </c>
      <c r="BL22" s="1">
        <f>SUM(BL19:BL21)</f>
        <v>0</v>
      </c>
      <c r="BM22" s="1">
        <f>SUM(BM19:BM21)</f>
        <v>0</v>
      </c>
      <c r="BN22" s="1">
        <f>SUM(BN19:BN21)+AF17</f>
        <v>68</v>
      </c>
      <c r="BO22" s="1">
        <f>SUM(BO19:BO21)</f>
        <v>0</v>
      </c>
      <c r="BP22" s="1">
        <f>SUM(BP19:BP21)</f>
        <v>0</v>
      </c>
      <c r="BQ22" s="1">
        <f>SUM(BQ19:BQ21)</f>
        <v>0</v>
      </c>
      <c r="BR22" s="1">
        <f>SUM(BR19:BR21)</f>
        <v>0</v>
      </c>
      <c r="BS22" s="1">
        <f>SUM(BS18:BS21)+E18</f>
        <v>68</v>
      </c>
    </row>
    <row r="23" spans="1:71" x14ac:dyDescent="0.25">
      <c r="A23" s="4"/>
      <c r="B23" s="1" t="s">
        <v>244</v>
      </c>
      <c r="C23" s="1">
        <f>COUNT(C19:C21)</f>
        <v>3</v>
      </c>
      <c r="D23" s="4"/>
      <c r="E23" s="1">
        <f>SUM(E18:E21)</f>
        <v>87</v>
      </c>
      <c r="F23" s="1">
        <f>SUM(F18:F21)</f>
        <v>90</v>
      </c>
      <c r="G23" s="2">
        <f>$BS22/F23</f>
        <v>0.75555555555555554</v>
      </c>
      <c r="H23" s="84">
        <f>SUM(H18:H21)</f>
        <v>35</v>
      </c>
      <c r="I23" s="84">
        <f>SUM(I18:I21)</f>
        <v>36</v>
      </c>
      <c r="J23" s="84">
        <f>SUM(J18:J21)</f>
        <v>1</v>
      </c>
      <c r="K23" s="4"/>
      <c r="L23" s="4"/>
      <c r="M23" s="1">
        <f>SUM(M19:M21)</f>
        <v>0</v>
      </c>
      <c r="N23" s="1">
        <f>SUM(N19:N21)</f>
        <v>0</v>
      </c>
      <c r="O23" s="1">
        <f>SUM(O19:O21)</f>
        <v>0</v>
      </c>
      <c r="P23" s="2">
        <f>P22/F23</f>
        <v>0.3888888888888889</v>
      </c>
      <c r="Q23" s="1"/>
      <c r="R23" s="1">
        <f>M22+R22</f>
        <v>0</v>
      </c>
      <c r="S23" s="1">
        <f>N22+S22</f>
        <v>0</v>
      </c>
      <c r="T23" s="1">
        <f>O22+T22</f>
        <v>0</v>
      </c>
      <c r="U23" s="2">
        <f>U22/F23</f>
        <v>0.3888888888888889</v>
      </c>
      <c r="V23" s="1"/>
      <c r="W23" s="1">
        <f>R23+W22</f>
        <v>0</v>
      </c>
      <c r="X23" s="1">
        <f>S23+X22</f>
        <v>0</v>
      </c>
      <c r="Y23" s="1">
        <f>T23+Y22</f>
        <v>0</v>
      </c>
      <c r="Z23" s="2">
        <f>Z22/F23</f>
        <v>0.3888888888888889</v>
      </c>
      <c r="AA23" s="1"/>
      <c r="AB23" s="1">
        <f>W23+AB22</f>
        <v>0</v>
      </c>
      <c r="AC23" s="1">
        <f>X23+AC22</f>
        <v>0</v>
      </c>
      <c r="AD23" s="1">
        <f>Y23+AD22</f>
        <v>0</v>
      </c>
      <c r="AE23" s="2">
        <f>AE22/F23</f>
        <v>0.3888888888888889</v>
      </c>
      <c r="AF23" s="1"/>
      <c r="AG23" s="1">
        <f>AB23+AG22</f>
        <v>0</v>
      </c>
      <c r="AH23" s="1">
        <f>AC23+AH22</f>
        <v>9</v>
      </c>
      <c r="AI23" s="1">
        <f>AD23+AI22</f>
        <v>0</v>
      </c>
      <c r="AJ23" s="2">
        <f>AJ22/F23</f>
        <v>0.48888888888888887</v>
      </c>
      <c r="AK23" s="1"/>
      <c r="AL23" s="1">
        <f>AG23+AL22</f>
        <v>0</v>
      </c>
      <c r="AM23" s="1">
        <f>AH23+AM22</f>
        <v>9</v>
      </c>
      <c r="AN23" s="1">
        <f>AI23+AN22</f>
        <v>2</v>
      </c>
      <c r="AO23" s="2">
        <f>AO22/F23</f>
        <v>0.51111111111111107</v>
      </c>
      <c r="AP23" s="1"/>
      <c r="AQ23" s="1">
        <f>SUM(AL23+AQ19)</f>
        <v>0</v>
      </c>
      <c r="AR23" s="1">
        <f>SUM(AM23+AR19)</f>
        <v>9</v>
      </c>
      <c r="AS23" s="1">
        <f>SUM(AN23+AS19)</f>
        <v>2</v>
      </c>
      <c r="AT23" s="2">
        <f>AT22/F23</f>
        <v>0.53333333333333333</v>
      </c>
      <c r="AU23" s="1"/>
      <c r="AV23" s="1">
        <f>SUM(AQ23+AV19)</f>
        <v>1</v>
      </c>
      <c r="AW23" s="1">
        <f>SUM(AR23+AW19)</f>
        <v>25</v>
      </c>
      <c r="AX23" s="1">
        <f>SUM(AS23+AX19)</f>
        <v>5</v>
      </c>
      <c r="AY23" s="2">
        <f>AY22/F23</f>
        <v>0.75555555555555554</v>
      </c>
      <c r="AZ23" s="1"/>
      <c r="BA23" s="1">
        <f>SUM(AV23+BA19)</f>
        <v>1</v>
      </c>
      <c r="BB23" s="1">
        <f>SUM(AW23+BB19)</f>
        <v>25</v>
      </c>
      <c r="BC23" s="1">
        <f>SUM(AX23+BC19)</f>
        <v>5</v>
      </c>
      <c r="BD23" s="2">
        <f>BD22/F23</f>
        <v>0.75555555555555554</v>
      </c>
      <c r="BE23" s="1"/>
      <c r="BF23" s="1">
        <f>SUM(BA23+BF19)</f>
        <v>1</v>
      </c>
      <c r="BG23" s="1">
        <f>SUM(BB23+BG19)</f>
        <v>25</v>
      </c>
      <c r="BH23" s="1">
        <f>SUM(BC23+BH19)</f>
        <v>5</v>
      </c>
      <c r="BI23" s="2">
        <f>BI22/F23</f>
        <v>0.75555555555555554</v>
      </c>
      <c r="BJ23" s="1"/>
      <c r="BK23" s="1">
        <f>SUM(BF23+BK19)</f>
        <v>1</v>
      </c>
      <c r="BL23" s="1">
        <f>SUM(BG23+BL19)</f>
        <v>25</v>
      </c>
      <c r="BM23" s="1">
        <f>SUM(BH23+BM19)</f>
        <v>5</v>
      </c>
      <c r="BN23" s="2">
        <f>BN22/F23</f>
        <v>0.75555555555555554</v>
      </c>
      <c r="BO23" s="1"/>
      <c r="BP23" s="1">
        <f>SUM(BK23+BP19)</f>
        <v>1</v>
      </c>
      <c r="BQ23" s="1">
        <f>SUM(BL23+BQ19)</f>
        <v>25</v>
      </c>
      <c r="BR23" s="1">
        <f>SUM(BM23+BR19)</f>
        <v>5</v>
      </c>
      <c r="BS23" s="2">
        <f>BS22/F23</f>
        <v>0.75555555555555554</v>
      </c>
    </row>
    <row r="24" spans="1:71" x14ac:dyDescent="0.25">
      <c r="A24" s="4"/>
      <c r="B24" s="4"/>
      <c r="C24" s="4"/>
      <c r="D24" s="4"/>
      <c r="E24" s="4"/>
      <c r="F24" s="4"/>
      <c r="G24" s="4"/>
      <c r="H24" s="84"/>
      <c r="I24" s="84"/>
      <c r="J24" s="8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x14ac:dyDescent="0.25">
      <c r="A25" s="4"/>
      <c r="B25" s="4"/>
      <c r="C25" s="4"/>
      <c r="D25" s="4"/>
      <c r="E25" s="4"/>
      <c r="F25" s="4"/>
      <c r="G25" s="4"/>
      <c r="H25" s="84"/>
      <c r="I25" s="84"/>
      <c r="J25" s="8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6" sqref="A6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7" customWidth="1"/>
    <col min="9" max="9" width="8" style="87" customWidth="1"/>
    <col min="10" max="10" width="5" style="87" customWidth="1"/>
    <col min="11" max="11" width="5.42578125" customWidth="1"/>
    <col min="12" max="12" width="8.28515625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8.140625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7" customWidth="1"/>
  </cols>
  <sheetData>
    <row r="1" spans="1:71" x14ac:dyDescent="0.25">
      <c r="A1" s="33"/>
      <c r="B1" s="33"/>
      <c r="C1" s="33"/>
      <c r="D1" s="33"/>
      <c r="E1" s="33"/>
      <c r="F1" s="33"/>
      <c r="G1" s="33"/>
      <c r="H1" s="85"/>
      <c r="I1" s="85"/>
      <c r="J1" s="85"/>
      <c r="K1" s="33"/>
      <c r="L1" s="33"/>
      <c r="M1" s="302" t="s">
        <v>348</v>
      </c>
      <c r="N1" s="303"/>
      <c r="O1" s="303"/>
      <c r="P1" s="304"/>
      <c r="Q1" s="302" t="s">
        <v>128</v>
      </c>
      <c r="R1" s="303"/>
      <c r="S1" s="303"/>
      <c r="T1" s="303"/>
      <c r="U1" s="304"/>
      <c r="V1" s="302" t="s">
        <v>297</v>
      </c>
      <c r="W1" s="303"/>
      <c r="X1" s="303"/>
      <c r="Y1" s="303"/>
      <c r="Z1" s="304"/>
      <c r="AA1" s="302" t="s">
        <v>144</v>
      </c>
      <c r="AB1" s="303"/>
      <c r="AC1" s="303"/>
      <c r="AD1" s="303"/>
      <c r="AE1" s="304"/>
      <c r="AF1" s="302" t="s">
        <v>145</v>
      </c>
      <c r="AG1" s="303"/>
      <c r="AH1" s="303"/>
      <c r="AI1" s="303"/>
      <c r="AJ1" s="304"/>
      <c r="AK1" s="302" t="s">
        <v>72</v>
      </c>
      <c r="AL1" s="303"/>
      <c r="AM1" s="303"/>
      <c r="AN1" s="303"/>
      <c r="AO1" s="304"/>
      <c r="AP1" s="302" t="s">
        <v>73</v>
      </c>
      <c r="AQ1" s="303"/>
      <c r="AR1" s="303"/>
      <c r="AS1" s="303"/>
      <c r="AT1" s="304"/>
      <c r="AU1" s="302" t="s">
        <v>49</v>
      </c>
      <c r="AV1" s="303"/>
      <c r="AW1" s="303"/>
      <c r="AX1" s="303"/>
      <c r="AY1" s="304"/>
      <c r="AZ1" s="302" t="s">
        <v>50</v>
      </c>
      <c r="BA1" s="303"/>
      <c r="BB1" s="303"/>
      <c r="BC1" s="303"/>
      <c r="BD1" s="304"/>
      <c r="BE1" s="302" t="s">
        <v>44</v>
      </c>
      <c r="BF1" s="303"/>
      <c r="BG1" s="303"/>
      <c r="BH1" s="303"/>
      <c r="BI1" s="304"/>
      <c r="BJ1" s="302" t="s">
        <v>227</v>
      </c>
      <c r="BK1" s="303"/>
      <c r="BL1" s="303"/>
      <c r="BM1" s="303"/>
      <c r="BN1" s="304"/>
      <c r="BO1" s="302" t="s">
        <v>324</v>
      </c>
      <c r="BP1" s="303"/>
      <c r="BQ1" s="303"/>
      <c r="BR1" s="303"/>
      <c r="BS1" s="304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80" t="s">
        <v>374</v>
      </c>
      <c r="F2" s="7" t="s">
        <v>165</v>
      </c>
      <c r="G2" s="7" t="s">
        <v>147</v>
      </c>
      <c r="H2" s="86" t="s">
        <v>373</v>
      </c>
      <c r="I2" s="86" t="s">
        <v>372</v>
      </c>
      <c r="J2" s="86" t="s">
        <v>148</v>
      </c>
      <c r="K2" s="6" t="s">
        <v>273</v>
      </c>
      <c r="L2" s="6" t="s">
        <v>178</v>
      </c>
      <c r="M2" s="7" t="s">
        <v>205</v>
      </c>
      <c r="N2" s="7" t="s">
        <v>206</v>
      </c>
      <c r="O2" s="7" t="s">
        <v>113</v>
      </c>
      <c r="P2" s="7" t="s">
        <v>114</v>
      </c>
      <c r="Q2" s="7" t="s">
        <v>115</v>
      </c>
      <c r="R2" s="7" t="s">
        <v>205</v>
      </c>
      <c r="S2" s="7" t="s">
        <v>206</v>
      </c>
      <c r="T2" s="7" t="s">
        <v>113</v>
      </c>
      <c r="U2" s="7" t="s">
        <v>114</v>
      </c>
      <c r="V2" s="7" t="s">
        <v>115</v>
      </c>
      <c r="W2" s="7" t="s">
        <v>205</v>
      </c>
      <c r="X2" s="7" t="s">
        <v>206</v>
      </c>
      <c r="Y2" s="7" t="s">
        <v>113</v>
      </c>
      <c r="Z2" s="7" t="s">
        <v>114</v>
      </c>
      <c r="AA2" s="7" t="s">
        <v>115</v>
      </c>
      <c r="AB2" s="7" t="s">
        <v>205</v>
      </c>
      <c r="AC2" s="7" t="s">
        <v>206</v>
      </c>
      <c r="AD2" s="7" t="s">
        <v>113</v>
      </c>
      <c r="AE2" s="7" t="s">
        <v>114</v>
      </c>
      <c r="AF2" s="7" t="s">
        <v>115</v>
      </c>
      <c r="AG2" s="7" t="s">
        <v>205</v>
      </c>
      <c r="AH2" s="7" t="s">
        <v>206</v>
      </c>
      <c r="AI2" s="7" t="s">
        <v>113</v>
      </c>
      <c r="AJ2" s="7" t="s">
        <v>114</v>
      </c>
      <c r="AK2" s="7" t="s">
        <v>115</v>
      </c>
      <c r="AL2" s="7" t="s">
        <v>205</v>
      </c>
      <c r="AM2" s="7" t="s">
        <v>206</v>
      </c>
      <c r="AN2" s="7" t="s">
        <v>113</v>
      </c>
      <c r="AO2" s="7" t="s">
        <v>114</v>
      </c>
      <c r="AP2" s="7" t="s">
        <v>115</v>
      </c>
      <c r="AQ2" s="7" t="s">
        <v>205</v>
      </c>
      <c r="AR2" s="7" t="s">
        <v>206</v>
      </c>
      <c r="AS2" s="7" t="s">
        <v>113</v>
      </c>
      <c r="AT2" s="7" t="s">
        <v>114</v>
      </c>
      <c r="AU2" s="7" t="s">
        <v>115</v>
      </c>
      <c r="AV2" s="7" t="s">
        <v>205</v>
      </c>
      <c r="AW2" s="7" t="s">
        <v>206</v>
      </c>
      <c r="AX2" s="7" t="s">
        <v>113</v>
      </c>
      <c r="AY2" s="7" t="s">
        <v>114</v>
      </c>
      <c r="AZ2" s="7" t="s">
        <v>115</v>
      </c>
      <c r="BA2" s="7" t="s">
        <v>205</v>
      </c>
      <c r="BB2" s="7" t="s">
        <v>206</v>
      </c>
      <c r="BC2" s="7" t="s">
        <v>113</v>
      </c>
      <c r="BD2" s="7" t="s">
        <v>114</v>
      </c>
      <c r="BE2" s="7" t="s">
        <v>115</v>
      </c>
      <c r="BF2" s="7" t="s">
        <v>205</v>
      </c>
      <c r="BG2" s="7" t="s">
        <v>206</v>
      </c>
      <c r="BH2" s="7" t="s">
        <v>113</v>
      </c>
      <c r="BI2" s="7" t="s">
        <v>114</v>
      </c>
      <c r="BJ2" s="7" t="s">
        <v>115</v>
      </c>
      <c r="BK2" s="7" t="s">
        <v>205</v>
      </c>
      <c r="BL2" s="7" t="s">
        <v>206</v>
      </c>
      <c r="BM2" s="7" t="s">
        <v>113</v>
      </c>
      <c r="BN2" s="7" t="s">
        <v>114</v>
      </c>
      <c r="BO2" s="7" t="s">
        <v>115</v>
      </c>
      <c r="BP2" s="7" t="s">
        <v>205</v>
      </c>
      <c r="BQ2" s="7" t="s">
        <v>206</v>
      </c>
      <c r="BR2" s="7" t="s">
        <v>113</v>
      </c>
      <c r="BS2" s="7" t="s">
        <v>114</v>
      </c>
    </row>
    <row r="3" spans="1:71" x14ac:dyDescent="0.25">
      <c r="A3" s="3" t="s">
        <v>217</v>
      </c>
      <c r="B3" s="4"/>
      <c r="C3" s="4"/>
      <c r="D3" s="4"/>
      <c r="E3" s="4"/>
      <c r="F3" s="4"/>
      <c r="G3" s="5"/>
      <c r="H3" s="84"/>
      <c r="I3" s="84"/>
      <c r="J3" s="88"/>
      <c r="K3" s="8">
        <v>2021</v>
      </c>
      <c r="L3" s="8">
        <v>2021</v>
      </c>
      <c r="M3" s="8"/>
      <c r="N3" s="8"/>
      <c r="O3" s="8"/>
      <c r="P3" s="84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218" customFormat="1" x14ac:dyDescent="0.25">
      <c r="A4" s="214"/>
      <c r="B4" s="276" t="s">
        <v>184</v>
      </c>
      <c r="C4" s="214">
        <v>2</v>
      </c>
      <c r="D4" s="258">
        <v>7026</v>
      </c>
      <c r="E4" s="214">
        <v>34</v>
      </c>
      <c r="F4" s="214">
        <f>IF(B4="MAL",E4,IF(E4&gt;=11,E4+variables!$B$1,11))</f>
        <v>35</v>
      </c>
      <c r="G4" s="264">
        <f>$BS4/F4</f>
        <v>1.3428571428571427</v>
      </c>
      <c r="H4" s="265">
        <v>4</v>
      </c>
      <c r="I4" s="265">
        <f>+H4+J4</f>
        <v>4</v>
      </c>
      <c r="J4" s="260"/>
      <c r="K4" s="272">
        <v>2021</v>
      </c>
      <c r="L4" s="272">
        <v>2021</v>
      </c>
      <c r="M4" s="217"/>
      <c r="N4" s="217"/>
      <c r="O4" s="217"/>
      <c r="P4" s="216">
        <f>H4+SUM(M4:O4)</f>
        <v>4</v>
      </c>
      <c r="Q4" s="217"/>
      <c r="R4" s="217"/>
      <c r="S4" s="217"/>
      <c r="T4" s="217"/>
      <c r="U4" s="214">
        <f>SUM(P4:T4)</f>
        <v>4</v>
      </c>
      <c r="V4" s="217"/>
      <c r="W4" s="217"/>
      <c r="X4" s="217"/>
      <c r="Y4" s="217"/>
      <c r="Z4" s="214">
        <f>SUM(U4:Y4)</f>
        <v>4</v>
      </c>
      <c r="AA4" s="217"/>
      <c r="AB4" s="217">
        <v>6</v>
      </c>
      <c r="AC4" s="217">
        <v>7</v>
      </c>
      <c r="AD4" s="217"/>
      <c r="AE4" s="214">
        <f>SUM(Z4:AD4)</f>
        <v>17</v>
      </c>
      <c r="AF4" s="217"/>
      <c r="AG4" s="217">
        <v>2</v>
      </c>
      <c r="AH4" s="217">
        <v>18</v>
      </c>
      <c r="AI4" s="217"/>
      <c r="AJ4" s="214">
        <f>SUM(AE4:AI4)</f>
        <v>37</v>
      </c>
      <c r="AK4" s="217"/>
      <c r="AL4" s="217"/>
      <c r="AM4" s="217"/>
      <c r="AN4" s="217"/>
      <c r="AO4" s="214">
        <f>SUM(AJ4:AN4)</f>
        <v>37</v>
      </c>
      <c r="AP4" s="217"/>
      <c r="AQ4" s="217"/>
      <c r="AR4" s="217"/>
      <c r="AS4" s="217"/>
      <c r="AT4" s="214">
        <f>SUM(AO4:AS4)</f>
        <v>37</v>
      </c>
      <c r="AU4" s="217"/>
      <c r="AV4" s="217">
        <v>7</v>
      </c>
      <c r="AW4" s="217">
        <v>3</v>
      </c>
      <c r="AX4" s="217"/>
      <c r="AY4" s="214">
        <f>SUM(AT4:AX4)</f>
        <v>47</v>
      </c>
      <c r="AZ4" s="217"/>
      <c r="BA4" s="217"/>
      <c r="BB4" s="217"/>
      <c r="BC4" s="217"/>
      <c r="BD4" s="214">
        <f>SUM(AY4:BC4)</f>
        <v>47</v>
      </c>
      <c r="BE4" s="217"/>
      <c r="BF4" s="217"/>
      <c r="BG4" s="217"/>
      <c r="BH4" s="217"/>
      <c r="BI4" s="214">
        <f>SUM(BD4:BH4)</f>
        <v>47</v>
      </c>
      <c r="BJ4" s="217"/>
      <c r="BK4" s="217"/>
      <c r="BL4" s="217"/>
      <c r="BM4" s="217"/>
      <c r="BN4" s="214">
        <f>SUM(BI4:BM4)</f>
        <v>47</v>
      </c>
      <c r="BO4" s="217"/>
      <c r="BP4" s="217"/>
      <c r="BQ4" s="217"/>
      <c r="BR4" s="217"/>
      <c r="BS4" s="214">
        <f>SUM(BN4:BR4)</f>
        <v>47</v>
      </c>
    </row>
    <row r="5" spans="1:71" x14ac:dyDescent="0.25">
      <c r="A5" s="1"/>
      <c r="B5" s="1" t="s">
        <v>110</v>
      </c>
      <c r="C5" s="1">
        <v>3</v>
      </c>
      <c r="D5" s="18">
        <v>1650</v>
      </c>
      <c r="E5" s="11">
        <v>26</v>
      </c>
      <c r="F5" s="1">
        <f>IF(B5="MAL",E5,IF(E5&gt;=11,E5+variables!$B$1,11))</f>
        <v>27</v>
      </c>
      <c r="G5" s="5">
        <f>$BS5/F5</f>
        <v>0.55555555555555558</v>
      </c>
      <c r="H5" s="84">
        <v>7</v>
      </c>
      <c r="I5" s="84">
        <f>+H5+J5</f>
        <v>7</v>
      </c>
      <c r="J5" s="89"/>
      <c r="K5" s="8">
        <v>2021</v>
      </c>
      <c r="L5" s="8">
        <v>2021</v>
      </c>
      <c r="M5" s="9"/>
      <c r="N5" s="9"/>
      <c r="O5" s="9"/>
      <c r="P5" s="79">
        <f>H5+SUM(M5:O5)</f>
        <v>7</v>
      </c>
      <c r="Q5" s="9"/>
      <c r="R5" s="9"/>
      <c r="S5" s="9"/>
      <c r="T5" s="9"/>
      <c r="U5" s="1">
        <f>SUM(P5:T5)</f>
        <v>7</v>
      </c>
      <c r="V5" s="9"/>
      <c r="W5" s="9"/>
      <c r="X5" s="9"/>
      <c r="Y5" s="9"/>
      <c r="Z5" s="1">
        <f>SUM(U5:Y5)</f>
        <v>7</v>
      </c>
      <c r="AA5" s="9"/>
      <c r="AB5" s="9"/>
      <c r="AC5" s="9"/>
      <c r="AD5" s="9"/>
      <c r="AE5" s="1">
        <f>SUM(Z5:AD5)</f>
        <v>7</v>
      </c>
      <c r="AF5" s="9"/>
      <c r="AG5" s="9"/>
      <c r="AH5" s="9"/>
      <c r="AI5" s="9"/>
      <c r="AJ5" s="1">
        <f>SUM(AE5:AI5)</f>
        <v>7</v>
      </c>
      <c r="AK5" s="9"/>
      <c r="AL5" s="9"/>
      <c r="AM5" s="9"/>
      <c r="AN5" s="9"/>
      <c r="AO5" s="1">
        <f>SUM(AJ5:AN5)</f>
        <v>7</v>
      </c>
      <c r="AP5" s="9"/>
      <c r="AQ5" s="9"/>
      <c r="AR5" s="9"/>
      <c r="AS5" s="9"/>
      <c r="AT5" s="1">
        <f>SUM(AO5:AS5)</f>
        <v>7</v>
      </c>
      <c r="AU5" s="9"/>
      <c r="AV5" s="9"/>
      <c r="AW5" s="9">
        <v>8</v>
      </c>
      <c r="AX5" s="9"/>
      <c r="AY5" s="1">
        <f>SUM(AT5:AX5)</f>
        <v>15</v>
      </c>
      <c r="AZ5" s="9"/>
      <c r="BA5" s="9"/>
      <c r="BB5" s="9"/>
      <c r="BC5" s="9"/>
      <c r="BD5" s="1">
        <f>SUM(AY5:BC5)</f>
        <v>15</v>
      </c>
      <c r="BE5" s="9"/>
      <c r="BF5" s="9"/>
      <c r="BG5" s="9"/>
      <c r="BH5" s="9"/>
      <c r="BI5" s="1">
        <f>SUM(BD5:BH5)</f>
        <v>15</v>
      </c>
      <c r="BJ5" s="9"/>
      <c r="BK5" s="9"/>
      <c r="BL5" s="9"/>
      <c r="BM5" s="9"/>
      <c r="BN5" s="1">
        <f>SUM(BI5:BM5)</f>
        <v>15</v>
      </c>
      <c r="BO5" s="9"/>
      <c r="BP5" s="9"/>
      <c r="BQ5" s="9"/>
      <c r="BR5" s="9"/>
      <c r="BS5" s="1">
        <f>SUM(BN5:BR5)</f>
        <v>15</v>
      </c>
    </row>
    <row r="6" spans="1:71" s="237" customFormat="1" x14ac:dyDescent="0.25">
      <c r="A6" s="232"/>
      <c r="B6" s="232" t="s">
        <v>57</v>
      </c>
      <c r="C6" s="232">
        <v>6</v>
      </c>
      <c r="D6" s="298">
        <v>8773</v>
      </c>
      <c r="E6" s="299">
        <v>47</v>
      </c>
      <c r="F6" s="232">
        <f>IF(B6="MAL",E6,IF(E6&gt;=11,E6+variables!$B$1,11))</f>
        <v>48</v>
      </c>
      <c r="G6" s="250">
        <f>$BS6/F6</f>
        <v>1.0208333333333333</v>
      </c>
      <c r="H6" s="251">
        <v>11</v>
      </c>
      <c r="I6" s="251">
        <f>+H6+J6</f>
        <v>11</v>
      </c>
      <c r="J6" s="252"/>
      <c r="K6" s="253">
        <v>2021</v>
      </c>
      <c r="L6" s="253">
        <v>2021</v>
      </c>
      <c r="M6" s="235"/>
      <c r="N6" s="235"/>
      <c r="O6" s="235"/>
      <c r="P6" s="236">
        <f>H6+SUM(M6:O6)</f>
        <v>11</v>
      </c>
      <c r="Q6" s="235"/>
      <c r="R6" s="235"/>
      <c r="S6" s="235"/>
      <c r="T6" s="235"/>
      <c r="U6" s="232">
        <f>SUM(P6:T6)</f>
        <v>11</v>
      </c>
      <c r="V6" s="235"/>
      <c r="W6" s="235"/>
      <c r="X6" s="235"/>
      <c r="Y6" s="235"/>
      <c r="Z6" s="232">
        <f>SUM(U6:Y6)</f>
        <v>11</v>
      </c>
      <c r="AA6" s="235"/>
      <c r="AB6" s="235"/>
      <c r="AC6" s="235"/>
      <c r="AD6" s="235"/>
      <c r="AE6" s="232">
        <f>SUM(Z6:AD6)</f>
        <v>11</v>
      </c>
      <c r="AF6" s="235"/>
      <c r="AG6" s="235"/>
      <c r="AH6" s="235"/>
      <c r="AI6" s="235"/>
      <c r="AJ6" s="232">
        <f>SUM(AE6:AI6)</f>
        <v>11</v>
      </c>
      <c r="AK6" s="235"/>
      <c r="AL6" s="235"/>
      <c r="AM6" s="235"/>
      <c r="AN6" s="235"/>
      <c r="AO6" s="232">
        <f>SUM(AJ6:AN6)</f>
        <v>11</v>
      </c>
      <c r="AP6" s="235"/>
      <c r="AQ6" s="235"/>
      <c r="AR6" s="235"/>
      <c r="AS6" s="235"/>
      <c r="AT6" s="232">
        <f>SUM(AO6:AS6)</f>
        <v>11</v>
      </c>
      <c r="AU6" s="235"/>
      <c r="AV6" s="235">
        <v>6</v>
      </c>
      <c r="AW6" s="235">
        <v>30</v>
      </c>
      <c r="AX6" s="235">
        <v>2</v>
      </c>
      <c r="AY6" s="232">
        <f>SUM(AT6:AX6)</f>
        <v>49</v>
      </c>
      <c r="AZ6" s="235"/>
      <c r="BA6" s="235"/>
      <c r="BB6" s="235"/>
      <c r="BC6" s="235"/>
      <c r="BD6" s="232">
        <f>SUM(AY6:BC6)</f>
        <v>49</v>
      </c>
      <c r="BE6" s="235"/>
      <c r="BF6" s="235"/>
      <c r="BG6" s="235"/>
      <c r="BH6" s="235"/>
      <c r="BI6" s="232">
        <f>SUM(BD6:BH6)</f>
        <v>49</v>
      </c>
      <c r="BJ6" s="235"/>
      <c r="BK6" s="235"/>
      <c r="BL6" s="235"/>
      <c r="BM6" s="235"/>
      <c r="BN6" s="232">
        <f>SUM(BI6:BM6)</f>
        <v>49</v>
      </c>
      <c r="BO6" s="235"/>
      <c r="BP6" s="235"/>
      <c r="BQ6" s="235"/>
      <c r="BR6" s="235"/>
      <c r="BS6" s="232">
        <f>SUM(BN6:BR6)</f>
        <v>49</v>
      </c>
    </row>
    <row r="7" spans="1:71" x14ac:dyDescent="0.25">
      <c r="A7" s="1"/>
      <c r="B7" s="1" t="s">
        <v>59</v>
      </c>
      <c r="C7" s="1">
        <v>7</v>
      </c>
      <c r="D7" s="18" t="s">
        <v>182</v>
      </c>
      <c r="E7" s="11">
        <v>39</v>
      </c>
      <c r="F7" s="1">
        <f>IF(B7="MAL",E7,IF(E7&gt;=11,E7+variables!$B$1,11))</f>
        <v>40</v>
      </c>
      <c r="G7" s="5">
        <f>$BS7/F7</f>
        <v>0.95</v>
      </c>
      <c r="H7" s="84">
        <v>16</v>
      </c>
      <c r="I7" s="84">
        <f>+H7+J7</f>
        <v>16</v>
      </c>
      <c r="J7" s="89"/>
      <c r="K7" s="8">
        <v>2021</v>
      </c>
      <c r="L7" s="8">
        <v>2021</v>
      </c>
      <c r="M7" s="9"/>
      <c r="N7" s="9"/>
      <c r="O7" s="9"/>
      <c r="P7" s="79">
        <f>H7+SUM(M7:O7)</f>
        <v>16</v>
      </c>
      <c r="Q7" s="9"/>
      <c r="R7" s="9"/>
      <c r="S7" s="9"/>
      <c r="T7" s="9"/>
      <c r="U7" s="1">
        <f>SUM(P7:T7)</f>
        <v>16</v>
      </c>
      <c r="V7" s="9"/>
      <c r="W7" s="9"/>
      <c r="X7" s="9"/>
      <c r="Y7" s="9"/>
      <c r="Z7" s="1">
        <f>SUM(U7:Y7)</f>
        <v>16</v>
      </c>
      <c r="AA7" s="9"/>
      <c r="AB7" s="9"/>
      <c r="AC7" s="9"/>
      <c r="AD7" s="9"/>
      <c r="AE7" s="1">
        <f>SUM(Z7:AD7)</f>
        <v>16</v>
      </c>
      <c r="AF7" s="9"/>
      <c r="AG7" s="9"/>
      <c r="AH7" s="9"/>
      <c r="AI7" s="9"/>
      <c r="AJ7" s="1">
        <f>SUM(AE7:AI7)</f>
        <v>16</v>
      </c>
      <c r="AK7" s="9"/>
      <c r="AL7" s="9"/>
      <c r="AM7" s="9"/>
      <c r="AN7" s="9"/>
      <c r="AO7" s="1">
        <f>SUM(AJ7:AN7)</f>
        <v>16</v>
      </c>
      <c r="AP7" s="9"/>
      <c r="AQ7" s="9"/>
      <c r="AR7" s="9"/>
      <c r="AS7" s="9"/>
      <c r="AT7" s="1">
        <f>SUM(AO7:AS7)</f>
        <v>16</v>
      </c>
      <c r="AU7" s="9"/>
      <c r="AV7" s="9"/>
      <c r="AW7" s="9">
        <v>22</v>
      </c>
      <c r="AX7" s="9"/>
      <c r="AY7" s="1">
        <f>SUM(AT7:AX7)</f>
        <v>38</v>
      </c>
      <c r="AZ7" s="9"/>
      <c r="BA7" s="9"/>
      <c r="BB7" s="9"/>
      <c r="BC7" s="9"/>
      <c r="BD7" s="1">
        <f>SUM(AY7:BC7)</f>
        <v>38</v>
      </c>
      <c r="BE7" s="9"/>
      <c r="BF7" s="9"/>
      <c r="BG7" s="9"/>
      <c r="BH7" s="9"/>
      <c r="BI7" s="1">
        <f>SUM(BD7:BH7)</f>
        <v>38</v>
      </c>
      <c r="BJ7" s="9"/>
      <c r="BK7" s="9"/>
      <c r="BL7" s="9"/>
      <c r="BM7" s="9"/>
      <c r="BN7" s="1">
        <f>SUM(BI7:BM7)</f>
        <v>38</v>
      </c>
      <c r="BO7" s="9"/>
      <c r="BP7" s="9"/>
      <c r="BQ7" s="9"/>
      <c r="BR7" s="9"/>
      <c r="BS7" s="1">
        <f>SUM(BN7:BR7)</f>
        <v>38</v>
      </c>
    </row>
    <row r="8" spans="1:71" x14ac:dyDescent="0.25">
      <c r="A8" s="1"/>
      <c r="B8" s="1"/>
      <c r="C8" s="1"/>
      <c r="D8" s="1"/>
      <c r="E8" s="1"/>
      <c r="F8" s="1"/>
      <c r="G8" s="1"/>
      <c r="H8" s="79"/>
      <c r="I8" s="79"/>
      <c r="J8" s="79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79">
        <f>SUM(P3:P7)</f>
        <v>38</v>
      </c>
      <c r="Q8" s="1">
        <f>SUM(Q3:Q7)</f>
        <v>0</v>
      </c>
      <c r="R8" s="1">
        <f>SUM(R4:R7)</f>
        <v>0</v>
      </c>
      <c r="S8" s="1">
        <f>SUM(S4:S7)</f>
        <v>0</v>
      </c>
      <c r="T8" s="1">
        <f>SUM(T4:T7)</f>
        <v>0</v>
      </c>
      <c r="U8" s="1">
        <f>SUM(U3:U7)</f>
        <v>38</v>
      </c>
      <c r="V8" s="1">
        <f>SUM(V4:V7)</f>
        <v>0</v>
      </c>
      <c r="W8" s="1">
        <f>SUM(W4:W7)</f>
        <v>0</v>
      </c>
      <c r="X8" s="1">
        <f>SUM(X4:X7)</f>
        <v>0</v>
      </c>
      <c r="Y8" s="1">
        <f>SUM(Y4:Y7)</f>
        <v>0</v>
      </c>
      <c r="Z8" s="1">
        <f>SUM(Z3:Z7)</f>
        <v>38</v>
      </c>
      <c r="AA8" s="1">
        <f>SUM(AA4:AA7)</f>
        <v>0</v>
      </c>
      <c r="AB8" s="1">
        <f>SUM(AB4:AB7)</f>
        <v>6</v>
      </c>
      <c r="AC8" s="1">
        <f>SUM(AC4:AC7)</f>
        <v>7</v>
      </c>
      <c r="AD8" s="1">
        <f>SUM(AD4:AD7)</f>
        <v>0</v>
      </c>
      <c r="AE8" s="1">
        <f>SUM(AE3:AE7)</f>
        <v>51</v>
      </c>
      <c r="AF8" s="1">
        <f>SUM(AF4:AF7)</f>
        <v>0</v>
      </c>
      <c r="AG8" s="1">
        <f>SUM(AG4:AG7)</f>
        <v>2</v>
      </c>
      <c r="AH8" s="1">
        <f>SUM(AH4:AH7)</f>
        <v>18</v>
      </c>
      <c r="AI8" s="1">
        <f>SUM(AI4:AI7)</f>
        <v>0</v>
      </c>
      <c r="AJ8" s="1">
        <f>SUM(AJ3:AJ7)</f>
        <v>71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71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71</v>
      </c>
      <c r="AU8" s="1">
        <f>SUM(AU4:AU7)</f>
        <v>0</v>
      </c>
      <c r="AV8" s="1">
        <f>SUM(AV4:AV7)</f>
        <v>13</v>
      </c>
      <c r="AW8" s="1">
        <f>SUM(AW4:AW7)</f>
        <v>63</v>
      </c>
      <c r="AX8" s="1">
        <f>SUM(AX4:AX7)</f>
        <v>2</v>
      </c>
      <c r="AY8" s="1">
        <f>SUM(AY3:AY7)</f>
        <v>149</v>
      </c>
      <c r="AZ8" s="1">
        <f>SUM(AZ4:AZ7)</f>
        <v>0</v>
      </c>
      <c r="BA8" s="1">
        <f>SUM(BA4:BA7)</f>
        <v>0</v>
      </c>
      <c r="BB8" s="1">
        <f>SUM(BB4:BB7)</f>
        <v>0</v>
      </c>
      <c r="BC8" s="1">
        <f>SUM(BC4:BC7)</f>
        <v>0</v>
      </c>
      <c r="BD8" s="1">
        <f>SUM(BD3:BD7)</f>
        <v>149</v>
      </c>
      <c r="BE8" s="1">
        <f>SUM(BE4:BE7)</f>
        <v>0</v>
      </c>
      <c r="BF8" s="1">
        <f>SUM(BF4:BF7)</f>
        <v>0</v>
      </c>
      <c r="BG8" s="1">
        <f>SUM(BG4:BG7)</f>
        <v>0</v>
      </c>
      <c r="BH8" s="1">
        <f>SUM(BH4:BH7)</f>
        <v>0</v>
      </c>
      <c r="BI8" s="1">
        <f>SUM(BI3:BI7)</f>
        <v>149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149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149</v>
      </c>
    </row>
    <row r="9" spans="1:71" x14ac:dyDescent="0.25">
      <c r="A9" s="1"/>
      <c r="B9" s="1" t="s">
        <v>244</v>
      </c>
      <c r="C9" s="1">
        <f>COUNT(C4:C7)</f>
        <v>4</v>
      </c>
      <c r="D9" s="1"/>
      <c r="E9" s="1">
        <f>SUM(E3:E7)</f>
        <v>146</v>
      </c>
      <c r="F9" s="1">
        <f>SUM(F3:F7)</f>
        <v>150</v>
      </c>
      <c r="G9" s="2">
        <f>$BS8/F9</f>
        <v>0.99333333333333329</v>
      </c>
      <c r="H9" s="79">
        <f>SUM(H3:H7)</f>
        <v>38</v>
      </c>
      <c r="I9" s="79">
        <f>SUM(I3:I7)</f>
        <v>38</v>
      </c>
      <c r="J9" s="79">
        <f>SUM(J3:J7)</f>
        <v>0</v>
      </c>
      <c r="K9" s="1"/>
      <c r="L9" s="1"/>
      <c r="M9" s="1"/>
      <c r="N9" s="1"/>
      <c r="O9" s="1"/>
      <c r="P9" s="2">
        <f>P8/F9</f>
        <v>0.25333333333333335</v>
      </c>
      <c r="Q9" s="1"/>
      <c r="R9" s="1">
        <f>M8+R8</f>
        <v>0</v>
      </c>
      <c r="S9" s="1">
        <f>N8+S8</f>
        <v>0</v>
      </c>
      <c r="T9" s="1">
        <f>O8+T8</f>
        <v>0</v>
      </c>
      <c r="U9" s="2">
        <f>U8/F9</f>
        <v>0.25333333333333335</v>
      </c>
      <c r="V9" s="1"/>
      <c r="W9" s="1">
        <f>R9+W8</f>
        <v>0</v>
      </c>
      <c r="X9" s="1">
        <f>S9+X8</f>
        <v>0</v>
      </c>
      <c r="Y9" s="1">
        <f>T9+Y8</f>
        <v>0</v>
      </c>
      <c r="Z9" s="2">
        <f>Z8/F9</f>
        <v>0.25333333333333335</v>
      </c>
      <c r="AA9" s="1"/>
      <c r="AB9" s="1">
        <f>W9+AB8</f>
        <v>6</v>
      </c>
      <c r="AC9" s="1">
        <f>X9+AC8</f>
        <v>7</v>
      </c>
      <c r="AD9" s="1">
        <f>Y9+AD8</f>
        <v>0</v>
      </c>
      <c r="AE9" s="2">
        <f>AE8/F9</f>
        <v>0.34</v>
      </c>
      <c r="AF9" s="1"/>
      <c r="AG9" s="1">
        <f>AB9+AG8</f>
        <v>8</v>
      </c>
      <c r="AH9" s="1">
        <f>AC9+AH8</f>
        <v>25</v>
      </c>
      <c r="AI9" s="1">
        <f>AD9+AI8</f>
        <v>0</v>
      </c>
      <c r="AJ9" s="2">
        <f>AJ8/F9</f>
        <v>0.47333333333333333</v>
      </c>
      <c r="AK9" s="1"/>
      <c r="AL9" s="1">
        <f>AG9+AL8</f>
        <v>8</v>
      </c>
      <c r="AM9" s="1">
        <f>AH9+AM8</f>
        <v>25</v>
      </c>
      <c r="AN9" s="1">
        <f>AI9+AN8</f>
        <v>0</v>
      </c>
      <c r="AO9" s="2">
        <f>AO8/F9</f>
        <v>0.47333333333333333</v>
      </c>
      <c r="AP9" s="1"/>
      <c r="AQ9" s="1">
        <f>AL9+AQ8</f>
        <v>8</v>
      </c>
      <c r="AR9" s="1">
        <f>AM9+AR8</f>
        <v>25</v>
      </c>
      <c r="AS9" s="1">
        <f>AN9+AS8</f>
        <v>0</v>
      </c>
      <c r="AT9" s="2">
        <f>AT8/F9</f>
        <v>0.47333333333333333</v>
      </c>
      <c r="AU9" s="1"/>
      <c r="AV9" s="1">
        <f>AQ9+AV8</f>
        <v>21</v>
      </c>
      <c r="AW9" s="1">
        <f>AR9+AW8</f>
        <v>88</v>
      </c>
      <c r="AX9" s="1">
        <f>AS9+AX8</f>
        <v>2</v>
      </c>
      <c r="AY9" s="2">
        <f>AY8/F9</f>
        <v>0.99333333333333329</v>
      </c>
      <c r="AZ9" s="1"/>
      <c r="BA9" s="1">
        <f>AV9+BA8</f>
        <v>21</v>
      </c>
      <c r="BB9" s="1">
        <f>AW9+BB8</f>
        <v>88</v>
      </c>
      <c r="BC9" s="1">
        <f>AX9+BC8</f>
        <v>2</v>
      </c>
      <c r="BD9" s="2">
        <f>BD8/F9</f>
        <v>0.99333333333333329</v>
      </c>
      <c r="BE9" s="1"/>
      <c r="BF9" s="1">
        <f>BA9+BF8</f>
        <v>21</v>
      </c>
      <c r="BG9" s="1">
        <f>BB9+BG8</f>
        <v>88</v>
      </c>
      <c r="BH9" s="1">
        <f>BC9+BH8</f>
        <v>2</v>
      </c>
      <c r="BI9" s="2">
        <f>BI8/F9</f>
        <v>0.99333333333333329</v>
      </c>
      <c r="BJ9" s="1"/>
      <c r="BK9" s="1">
        <f>BF9+BK8</f>
        <v>21</v>
      </c>
      <c r="BL9" s="1">
        <f>BG9+BL8</f>
        <v>88</v>
      </c>
      <c r="BM9" s="1">
        <f>BH9+BM8</f>
        <v>2</v>
      </c>
      <c r="BN9" s="2">
        <f>BN8/F9</f>
        <v>0.99333333333333329</v>
      </c>
      <c r="BO9" s="1"/>
      <c r="BP9" s="1">
        <f>BK9+BP8</f>
        <v>21</v>
      </c>
      <c r="BQ9" s="1">
        <f>BL9+BQ8</f>
        <v>88</v>
      </c>
      <c r="BR9" s="1">
        <f>BM9+BR8</f>
        <v>2</v>
      </c>
      <c r="BS9" s="2">
        <f>BS8/F9</f>
        <v>0.99333333333333329</v>
      </c>
    </row>
    <row r="11" spans="1:71" x14ac:dyDescent="0.25">
      <c r="A11" s="20" t="s">
        <v>176</v>
      </c>
      <c r="B11" s="1"/>
      <c r="C11" s="1"/>
      <c r="D11" s="1"/>
      <c r="E11" s="16"/>
      <c r="F11" s="1"/>
      <c r="G11" s="2"/>
      <c r="H11" s="79"/>
      <c r="I11" s="79"/>
      <c r="J11" s="89"/>
      <c r="K11" s="9">
        <v>2021</v>
      </c>
      <c r="L11" s="9">
        <v>2021</v>
      </c>
      <c r="M11" s="9"/>
      <c r="N11" s="9"/>
      <c r="O11" s="9"/>
      <c r="P11" s="93">
        <f>+H11</f>
        <v>0</v>
      </c>
      <c r="Q11" s="9"/>
      <c r="R11" s="9"/>
      <c r="S11" s="9"/>
      <c r="T11" s="9"/>
      <c r="U11" s="1">
        <f t="shared" ref="U11:U16" si="0">SUM(P11:T11)</f>
        <v>0</v>
      </c>
      <c r="V11" s="9"/>
      <c r="W11" s="9"/>
      <c r="X11" s="9"/>
      <c r="Y11" s="9"/>
      <c r="Z11" s="1">
        <f t="shared" ref="Z11:Z16" si="1">SUM(U11:Y11)</f>
        <v>0</v>
      </c>
      <c r="AA11" s="9"/>
      <c r="AB11" s="9"/>
      <c r="AC11" s="9"/>
      <c r="AD11" s="9"/>
      <c r="AE11" s="1">
        <f t="shared" ref="AE11:AE16" si="2">SUM(Z11:AD11)</f>
        <v>0</v>
      </c>
      <c r="AF11" s="9"/>
      <c r="AG11" s="9"/>
      <c r="AH11" s="9"/>
      <c r="AI11" s="9"/>
      <c r="AJ11" s="1">
        <f t="shared" ref="AJ11:AJ16" si="3">SUM(AE11:AI11)</f>
        <v>0</v>
      </c>
      <c r="AK11" s="9"/>
      <c r="AL11" s="9"/>
      <c r="AM11" s="9"/>
      <c r="AN11" s="9"/>
      <c r="AO11" s="1">
        <f t="shared" ref="AO11:AO16" si="4">SUM(AJ11:AN11)</f>
        <v>0</v>
      </c>
      <c r="AP11" s="9"/>
      <c r="AQ11" s="9"/>
      <c r="AR11" s="9"/>
      <c r="AS11" s="9"/>
      <c r="AT11" s="1">
        <f t="shared" ref="AT11:AT16" si="5">SUM(AO11:AS11)</f>
        <v>0</v>
      </c>
      <c r="AU11" s="9"/>
      <c r="AV11" s="9"/>
      <c r="AW11" s="9"/>
      <c r="AX11" s="9"/>
      <c r="AY11" s="1">
        <f t="shared" ref="AY11:AY16" si="6">SUM(AT11:AX11)</f>
        <v>0</v>
      </c>
      <c r="AZ11" s="9"/>
      <c r="BA11" s="9"/>
      <c r="BB11" s="9"/>
      <c r="BC11" s="9"/>
      <c r="BD11" s="1">
        <f t="shared" ref="BD11:BD16" si="7">SUM(AY11:BC11)</f>
        <v>0</v>
      </c>
      <c r="BE11" s="9"/>
      <c r="BF11" s="9"/>
      <c r="BG11" s="9"/>
      <c r="BH11" s="9"/>
      <c r="BI11" s="1">
        <f t="shared" ref="BI11:BI16" si="8">SUM(BD11:BH11)</f>
        <v>0</v>
      </c>
      <c r="BJ11" s="9"/>
      <c r="BK11" s="9"/>
      <c r="BL11" s="9"/>
      <c r="BM11" s="9"/>
      <c r="BN11" s="1">
        <f t="shared" ref="BN11:BN16" si="9">SUM(BI11:BM11)</f>
        <v>0</v>
      </c>
      <c r="BO11" s="9"/>
      <c r="BP11" s="9"/>
      <c r="BQ11" s="9"/>
      <c r="BR11" s="9"/>
      <c r="BS11" s="1">
        <f t="shared" ref="BS11:BS16" si="10">SUM(BN11:BR11)</f>
        <v>0</v>
      </c>
    </row>
    <row r="12" spans="1:71" s="110" customFormat="1" x14ac:dyDescent="0.25">
      <c r="A12" s="136"/>
      <c r="B12" s="106" t="s">
        <v>47</v>
      </c>
      <c r="C12" s="111">
        <v>2</v>
      </c>
      <c r="D12" s="143">
        <v>6423</v>
      </c>
      <c r="E12" s="141">
        <v>36</v>
      </c>
      <c r="F12" s="106">
        <f>IF(B12="MAL",E12,IF(E12&gt;=11,E12+variables!$B$1,11))</f>
        <v>37</v>
      </c>
      <c r="G12" s="107">
        <f t="shared" ref="G12:G16" si="11">$BS12/F12</f>
        <v>0.97297297297297303</v>
      </c>
      <c r="H12" s="108">
        <v>25</v>
      </c>
      <c r="I12" s="108">
        <f t="shared" ref="I12:I16" si="12">+H12+J12</f>
        <v>25</v>
      </c>
      <c r="J12" s="115"/>
      <c r="K12" s="109">
        <v>2021</v>
      </c>
      <c r="L12" s="109">
        <v>2021</v>
      </c>
      <c r="M12" s="109"/>
      <c r="N12" s="109"/>
      <c r="O12" s="109"/>
      <c r="P12" s="144">
        <f t="shared" ref="P12:P16" si="13">SUM(M12:O12)+H12</f>
        <v>25</v>
      </c>
      <c r="Q12" s="109"/>
      <c r="R12" s="109"/>
      <c r="S12" s="109"/>
      <c r="T12" s="109"/>
      <c r="U12" s="106">
        <f t="shared" si="0"/>
        <v>25</v>
      </c>
      <c r="V12" s="109"/>
      <c r="W12" s="109"/>
      <c r="X12" s="109"/>
      <c r="Y12" s="109"/>
      <c r="Z12" s="106">
        <f t="shared" si="1"/>
        <v>25</v>
      </c>
      <c r="AA12" s="109"/>
      <c r="AB12" s="109"/>
      <c r="AC12" s="109"/>
      <c r="AD12" s="109"/>
      <c r="AE12" s="106">
        <f t="shared" si="2"/>
        <v>25</v>
      </c>
      <c r="AF12" s="109"/>
      <c r="AG12" s="109"/>
      <c r="AH12" s="109">
        <v>11</v>
      </c>
      <c r="AI12" s="109"/>
      <c r="AJ12" s="106">
        <f t="shared" si="3"/>
        <v>36</v>
      </c>
      <c r="AK12" s="109"/>
      <c r="AL12" s="109"/>
      <c r="AM12" s="109"/>
      <c r="AN12" s="109"/>
      <c r="AO12" s="106">
        <f t="shared" si="4"/>
        <v>36</v>
      </c>
      <c r="AP12" s="109"/>
      <c r="AQ12" s="109"/>
      <c r="AR12" s="109"/>
      <c r="AS12" s="109"/>
      <c r="AT12" s="106">
        <f t="shared" si="5"/>
        <v>36</v>
      </c>
      <c r="AU12" s="109"/>
      <c r="AV12" s="109"/>
      <c r="AW12" s="109"/>
      <c r="AX12" s="109"/>
      <c r="AY12" s="106">
        <f t="shared" si="6"/>
        <v>36</v>
      </c>
      <c r="AZ12" s="109"/>
      <c r="BA12" s="109"/>
      <c r="BB12" s="109"/>
      <c r="BC12" s="109"/>
      <c r="BD12" s="106">
        <f t="shared" si="7"/>
        <v>36</v>
      </c>
      <c r="BE12" s="109"/>
      <c r="BF12" s="109"/>
      <c r="BG12" s="109"/>
      <c r="BH12" s="109"/>
      <c r="BI12" s="106">
        <f t="shared" si="8"/>
        <v>36</v>
      </c>
      <c r="BJ12" s="109"/>
      <c r="BK12" s="109"/>
      <c r="BL12" s="109"/>
      <c r="BM12" s="109"/>
      <c r="BN12" s="106">
        <f t="shared" si="9"/>
        <v>36</v>
      </c>
      <c r="BO12" s="109"/>
      <c r="BP12" s="109"/>
      <c r="BQ12" s="109"/>
      <c r="BR12" s="109"/>
      <c r="BS12" s="106">
        <f t="shared" si="10"/>
        <v>36</v>
      </c>
    </row>
    <row r="13" spans="1:71" x14ac:dyDescent="0.25">
      <c r="A13" s="20"/>
      <c r="B13" s="1" t="s">
        <v>288</v>
      </c>
      <c r="C13" s="12">
        <v>5</v>
      </c>
      <c r="D13" s="18">
        <v>696</v>
      </c>
      <c r="E13" s="72">
        <v>12</v>
      </c>
      <c r="F13" s="1">
        <f>IF(B13="MAL",E13,IF(E13&gt;=11,E13+variables!$B$1,11))</f>
        <v>13</v>
      </c>
      <c r="G13" s="2">
        <f t="shared" si="11"/>
        <v>0.15384615384615385</v>
      </c>
      <c r="H13" s="79">
        <v>2</v>
      </c>
      <c r="I13" s="79">
        <f t="shared" si="12"/>
        <v>2</v>
      </c>
      <c r="J13" s="89"/>
      <c r="K13" s="9">
        <v>2021</v>
      </c>
      <c r="L13" s="9">
        <v>2021</v>
      </c>
      <c r="M13" s="9"/>
      <c r="N13" s="9"/>
      <c r="O13" s="9"/>
      <c r="P13" s="93">
        <f t="shared" si="13"/>
        <v>2</v>
      </c>
      <c r="Q13" s="9"/>
      <c r="R13" s="9"/>
      <c r="S13" s="9"/>
      <c r="T13" s="9"/>
      <c r="U13" s="1">
        <f t="shared" si="0"/>
        <v>2</v>
      </c>
      <c r="V13" s="9"/>
      <c r="W13" s="9"/>
      <c r="X13" s="9"/>
      <c r="Y13" s="9"/>
      <c r="Z13" s="1">
        <f t="shared" si="1"/>
        <v>2</v>
      </c>
      <c r="AA13" s="9"/>
      <c r="AB13" s="9"/>
      <c r="AC13" s="9"/>
      <c r="AD13" s="9"/>
      <c r="AE13" s="1">
        <f t="shared" si="2"/>
        <v>2</v>
      </c>
      <c r="AF13" s="9"/>
      <c r="AG13" s="9"/>
      <c r="AH13" s="9"/>
      <c r="AI13" s="9"/>
      <c r="AJ13" s="1">
        <f t="shared" si="3"/>
        <v>2</v>
      </c>
      <c r="AK13" s="9"/>
      <c r="AL13" s="9"/>
      <c r="AM13" s="9"/>
      <c r="AN13" s="9"/>
      <c r="AO13" s="1">
        <f t="shared" si="4"/>
        <v>2</v>
      </c>
      <c r="AP13" s="9"/>
      <c r="AQ13" s="9"/>
      <c r="AR13" s="9"/>
      <c r="AS13" s="9"/>
      <c r="AT13" s="1">
        <f t="shared" si="5"/>
        <v>2</v>
      </c>
      <c r="AU13" s="9"/>
      <c r="AV13" s="9"/>
      <c r="AW13" s="9"/>
      <c r="AX13" s="9"/>
      <c r="AY13" s="1">
        <f t="shared" si="6"/>
        <v>2</v>
      </c>
      <c r="AZ13" s="9"/>
      <c r="BA13" s="9"/>
      <c r="BB13" s="9"/>
      <c r="BC13" s="9"/>
      <c r="BD13" s="1">
        <f t="shared" si="7"/>
        <v>2</v>
      </c>
      <c r="BE13" s="9"/>
      <c r="BF13" s="9"/>
      <c r="BG13" s="9"/>
      <c r="BH13" s="9"/>
      <c r="BI13" s="1">
        <f t="shared" si="8"/>
        <v>2</v>
      </c>
      <c r="BJ13" s="9"/>
      <c r="BK13" s="9"/>
      <c r="BL13" s="9"/>
      <c r="BM13" s="9"/>
      <c r="BN13" s="1">
        <f t="shared" si="9"/>
        <v>2</v>
      </c>
      <c r="BO13" s="9"/>
      <c r="BP13" s="9"/>
      <c r="BQ13" s="9"/>
      <c r="BR13" s="9"/>
      <c r="BS13" s="1">
        <f t="shared" si="10"/>
        <v>2</v>
      </c>
    </row>
    <row r="14" spans="1:71" x14ac:dyDescent="0.25">
      <c r="A14" s="20"/>
      <c r="B14" s="13" t="s">
        <v>80</v>
      </c>
      <c r="C14" s="12">
        <v>6</v>
      </c>
      <c r="D14" s="18">
        <v>1484</v>
      </c>
      <c r="E14" s="16">
        <v>14</v>
      </c>
      <c r="F14" s="1">
        <f>IF(B14="MAL",E14,IF(E14&gt;=11,E14+variables!$B$1,11))</f>
        <v>15</v>
      </c>
      <c r="G14" s="2">
        <f t="shared" si="11"/>
        <v>0.8666666666666667</v>
      </c>
      <c r="H14" s="79">
        <v>8</v>
      </c>
      <c r="I14" s="79">
        <f t="shared" si="12"/>
        <v>8</v>
      </c>
      <c r="J14" s="89"/>
      <c r="K14" s="9">
        <v>2021</v>
      </c>
      <c r="L14" s="9">
        <v>2021</v>
      </c>
      <c r="M14" s="9"/>
      <c r="N14" s="9"/>
      <c r="O14" s="9"/>
      <c r="P14" s="93">
        <f t="shared" si="13"/>
        <v>8</v>
      </c>
      <c r="Q14" s="9"/>
      <c r="R14" s="9"/>
      <c r="S14" s="9"/>
      <c r="T14" s="9"/>
      <c r="U14" s="1">
        <f t="shared" si="0"/>
        <v>8</v>
      </c>
      <c r="V14" s="9"/>
      <c r="W14" s="9"/>
      <c r="X14" s="9"/>
      <c r="Y14" s="9"/>
      <c r="Z14" s="1">
        <f t="shared" si="1"/>
        <v>8</v>
      </c>
      <c r="AA14" s="9"/>
      <c r="AB14" s="9"/>
      <c r="AC14" s="9">
        <v>5</v>
      </c>
      <c r="AD14" s="9"/>
      <c r="AE14" s="1">
        <f t="shared" si="2"/>
        <v>13</v>
      </c>
      <c r="AF14" s="9"/>
      <c r="AG14" s="9"/>
      <c r="AH14" s="9"/>
      <c r="AI14" s="9"/>
      <c r="AJ14" s="1">
        <f t="shared" si="3"/>
        <v>13</v>
      </c>
      <c r="AK14" s="9"/>
      <c r="AL14" s="9"/>
      <c r="AM14" s="9"/>
      <c r="AN14" s="9"/>
      <c r="AO14" s="1">
        <f t="shared" si="4"/>
        <v>13</v>
      </c>
      <c r="AP14" s="9"/>
      <c r="AQ14" s="9"/>
      <c r="AR14" s="9"/>
      <c r="AS14" s="9"/>
      <c r="AT14" s="1">
        <f t="shared" si="5"/>
        <v>13</v>
      </c>
      <c r="AU14" s="9"/>
      <c r="AV14" s="9"/>
      <c r="AW14" s="9"/>
      <c r="AX14" s="9"/>
      <c r="AY14" s="1">
        <f t="shared" si="6"/>
        <v>13</v>
      </c>
      <c r="AZ14" s="9"/>
      <c r="BA14" s="9"/>
      <c r="BB14" s="9"/>
      <c r="BC14" s="9"/>
      <c r="BD14" s="1">
        <f t="shared" si="7"/>
        <v>13</v>
      </c>
      <c r="BE14" s="9"/>
      <c r="BF14" s="9"/>
      <c r="BG14" s="9"/>
      <c r="BH14" s="9"/>
      <c r="BI14" s="1">
        <f t="shared" si="8"/>
        <v>13</v>
      </c>
      <c r="BJ14" s="9"/>
      <c r="BK14" s="9"/>
      <c r="BL14" s="9"/>
      <c r="BM14" s="9"/>
      <c r="BN14" s="1">
        <f t="shared" si="9"/>
        <v>13</v>
      </c>
      <c r="BO14" s="9"/>
      <c r="BP14" s="9"/>
      <c r="BQ14" s="9"/>
      <c r="BR14" s="9"/>
      <c r="BS14" s="1">
        <f t="shared" si="10"/>
        <v>13</v>
      </c>
    </row>
    <row r="15" spans="1:71" s="218" customFormat="1" x14ac:dyDescent="0.25">
      <c r="A15" s="255"/>
      <c r="B15" s="256" t="s">
        <v>81</v>
      </c>
      <c r="C15" s="257">
        <v>7</v>
      </c>
      <c r="D15" s="258">
        <v>10281</v>
      </c>
      <c r="E15" s="259">
        <v>75</v>
      </c>
      <c r="F15" s="214">
        <f>IF(B15="MAL",E15,IF(E15&gt;=11,E15+variables!$B$1,11))</f>
        <v>76</v>
      </c>
      <c r="G15" s="215">
        <f t="shared" si="11"/>
        <v>1.0657894736842106</v>
      </c>
      <c r="H15" s="216">
        <v>48</v>
      </c>
      <c r="I15" s="216">
        <f t="shared" si="12"/>
        <v>51</v>
      </c>
      <c r="J15" s="260">
        <v>3</v>
      </c>
      <c r="K15" s="217">
        <v>2021</v>
      </c>
      <c r="L15" s="217">
        <v>2021</v>
      </c>
      <c r="M15" s="217"/>
      <c r="N15" s="217"/>
      <c r="O15" s="217"/>
      <c r="P15" s="261">
        <f t="shared" si="13"/>
        <v>48</v>
      </c>
      <c r="Q15" s="217">
        <v>1</v>
      </c>
      <c r="R15" s="217">
        <v>5</v>
      </c>
      <c r="S15" s="217"/>
      <c r="T15" s="217">
        <v>1</v>
      </c>
      <c r="U15" s="214">
        <f t="shared" si="0"/>
        <v>55</v>
      </c>
      <c r="V15" s="217"/>
      <c r="W15" s="217"/>
      <c r="X15" s="217"/>
      <c r="Y15" s="217"/>
      <c r="Z15" s="214">
        <f t="shared" si="1"/>
        <v>55</v>
      </c>
      <c r="AA15" s="217">
        <v>2</v>
      </c>
      <c r="AB15" s="217">
        <v>2</v>
      </c>
      <c r="AC15" s="217">
        <v>21</v>
      </c>
      <c r="AD15" s="217">
        <v>1</v>
      </c>
      <c r="AE15" s="214">
        <f t="shared" si="2"/>
        <v>81</v>
      </c>
      <c r="AF15" s="217"/>
      <c r="AG15" s="217"/>
      <c r="AH15" s="217"/>
      <c r="AI15" s="217"/>
      <c r="AJ15" s="214">
        <f t="shared" si="3"/>
        <v>81</v>
      </c>
      <c r="AK15" s="217"/>
      <c r="AL15" s="217"/>
      <c r="AM15" s="217"/>
      <c r="AN15" s="217"/>
      <c r="AO15" s="214">
        <f t="shared" si="4"/>
        <v>81</v>
      </c>
      <c r="AP15" s="217"/>
      <c r="AQ15" s="217"/>
      <c r="AR15" s="217"/>
      <c r="AS15" s="217"/>
      <c r="AT15" s="214">
        <f t="shared" si="5"/>
        <v>81</v>
      </c>
      <c r="AU15" s="217"/>
      <c r="AV15" s="217"/>
      <c r="AW15" s="217"/>
      <c r="AX15" s="217"/>
      <c r="AY15" s="214">
        <f t="shared" si="6"/>
        <v>81</v>
      </c>
      <c r="AZ15" s="217"/>
      <c r="BA15" s="217"/>
      <c r="BB15" s="217"/>
      <c r="BC15" s="217"/>
      <c r="BD15" s="214">
        <f t="shared" si="7"/>
        <v>81</v>
      </c>
      <c r="BE15" s="217"/>
      <c r="BF15" s="217"/>
      <c r="BG15" s="217"/>
      <c r="BH15" s="217"/>
      <c r="BI15" s="214">
        <f t="shared" si="8"/>
        <v>81</v>
      </c>
      <c r="BJ15" s="217"/>
      <c r="BK15" s="217"/>
      <c r="BL15" s="217"/>
      <c r="BM15" s="217"/>
      <c r="BN15" s="214">
        <f t="shared" si="9"/>
        <v>81</v>
      </c>
      <c r="BO15" s="217"/>
      <c r="BP15" s="217"/>
      <c r="BQ15" s="217"/>
      <c r="BR15" s="217"/>
      <c r="BS15" s="214">
        <f t="shared" si="10"/>
        <v>81</v>
      </c>
    </row>
    <row r="16" spans="1:71" s="110" customFormat="1" x14ac:dyDescent="0.25">
      <c r="A16" s="136"/>
      <c r="B16" s="1" t="s">
        <v>97</v>
      </c>
      <c r="C16" s="111">
        <v>9</v>
      </c>
      <c r="D16" s="143"/>
      <c r="E16" s="141">
        <v>51</v>
      </c>
      <c r="F16" s="1">
        <f>IF(B16="MAL",E16,IF(E16&gt;=11,E16+variables!$B$1,11))</f>
        <v>52</v>
      </c>
      <c r="G16" s="107">
        <f t="shared" si="11"/>
        <v>0.61538461538461542</v>
      </c>
      <c r="H16" s="108">
        <v>29</v>
      </c>
      <c r="I16" s="108">
        <f t="shared" si="12"/>
        <v>29</v>
      </c>
      <c r="J16" s="115"/>
      <c r="K16" s="109">
        <v>2021</v>
      </c>
      <c r="L16" s="9">
        <v>2021</v>
      </c>
      <c r="M16" s="109"/>
      <c r="N16" s="109"/>
      <c r="O16" s="109"/>
      <c r="P16" s="144">
        <f t="shared" si="13"/>
        <v>29</v>
      </c>
      <c r="Q16" s="109"/>
      <c r="R16" s="109"/>
      <c r="S16" s="109"/>
      <c r="T16" s="109"/>
      <c r="U16" s="106">
        <f t="shared" si="0"/>
        <v>29</v>
      </c>
      <c r="V16" s="109"/>
      <c r="W16" s="109"/>
      <c r="X16" s="109">
        <v>2</v>
      </c>
      <c r="Y16" s="109"/>
      <c r="Z16" s="106">
        <f t="shared" si="1"/>
        <v>31</v>
      </c>
      <c r="AA16" s="109"/>
      <c r="AB16" s="109"/>
      <c r="AC16" s="109"/>
      <c r="AD16" s="109">
        <v>1</v>
      </c>
      <c r="AE16" s="106">
        <f t="shared" si="2"/>
        <v>32</v>
      </c>
      <c r="AF16" s="109"/>
      <c r="AG16" s="109"/>
      <c r="AH16" s="109"/>
      <c r="AI16" s="109"/>
      <c r="AJ16" s="106">
        <f t="shared" si="3"/>
        <v>32</v>
      </c>
      <c r="AK16" s="109"/>
      <c r="AL16" s="109"/>
      <c r="AM16" s="109"/>
      <c r="AN16" s="109"/>
      <c r="AO16" s="106">
        <f t="shared" si="4"/>
        <v>32</v>
      </c>
      <c r="AP16" s="109"/>
      <c r="AQ16" s="109"/>
      <c r="AR16" s="109"/>
      <c r="AS16" s="109"/>
      <c r="AT16" s="106">
        <f t="shared" si="5"/>
        <v>32</v>
      </c>
      <c r="AU16" s="109"/>
      <c r="AV16" s="109"/>
      <c r="AW16" s="109"/>
      <c r="AX16" s="109"/>
      <c r="AY16" s="106">
        <f t="shared" si="6"/>
        <v>32</v>
      </c>
      <c r="AZ16" s="109"/>
      <c r="BA16" s="109"/>
      <c r="BB16" s="109"/>
      <c r="BC16" s="109"/>
      <c r="BD16" s="106">
        <f t="shared" si="7"/>
        <v>32</v>
      </c>
      <c r="BE16" s="109"/>
      <c r="BF16" s="109"/>
      <c r="BG16" s="109"/>
      <c r="BH16" s="109"/>
      <c r="BI16" s="106">
        <f t="shared" si="8"/>
        <v>32</v>
      </c>
      <c r="BJ16" s="109"/>
      <c r="BK16" s="109"/>
      <c r="BL16" s="109"/>
      <c r="BM16" s="109"/>
      <c r="BN16" s="106">
        <f t="shared" si="9"/>
        <v>32</v>
      </c>
      <c r="BO16" s="109"/>
      <c r="BP16" s="109"/>
      <c r="BQ16" s="109"/>
      <c r="BR16" s="109"/>
      <c r="BS16" s="106">
        <f t="shared" si="10"/>
        <v>32</v>
      </c>
    </row>
    <row r="17" spans="1:71" x14ac:dyDescent="0.25">
      <c r="A17" s="1"/>
      <c r="B17" s="1"/>
      <c r="C17" s="1"/>
      <c r="D17" s="1"/>
      <c r="E17" s="1"/>
      <c r="F17" s="1"/>
      <c r="G17" s="1"/>
      <c r="H17" s="79"/>
      <c r="I17" s="79"/>
      <c r="J17" s="79"/>
      <c r="K17" s="1"/>
      <c r="L17" s="1"/>
      <c r="M17" s="1">
        <f>SUM(M10:M16)</f>
        <v>0</v>
      </c>
      <c r="N17" s="1">
        <f>SUM(N10:N16)</f>
        <v>0</v>
      </c>
      <c r="O17" s="1">
        <f>SUM(O10:O16)</f>
        <v>0</v>
      </c>
      <c r="P17" s="79">
        <f>SUM(P11:P16)</f>
        <v>112</v>
      </c>
      <c r="Q17" s="1">
        <f>SUM(Q11:Q16)</f>
        <v>1</v>
      </c>
      <c r="R17" s="1">
        <f>SUM(R10:R16)</f>
        <v>5</v>
      </c>
      <c r="S17" s="1">
        <f>SUM(S10:S16)</f>
        <v>0</v>
      </c>
      <c r="T17" s="1">
        <f>SUM(T10:T16)</f>
        <v>1</v>
      </c>
      <c r="U17" s="1">
        <f>SUM(U11:U16)</f>
        <v>119</v>
      </c>
      <c r="V17" s="1">
        <f>SUM(V10:V16)</f>
        <v>0</v>
      </c>
      <c r="W17" s="1">
        <f>SUM(W10:W16)</f>
        <v>0</v>
      </c>
      <c r="X17" s="1">
        <f>SUM(X10:X16)</f>
        <v>2</v>
      </c>
      <c r="Y17" s="1">
        <f>SUM(Y10:Y16)</f>
        <v>0</v>
      </c>
      <c r="Z17" s="1">
        <f>SUM(Z11:Z16)</f>
        <v>121</v>
      </c>
      <c r="AA17" s="1">
        <f>SUM(AA10:AA16)</f>
        <v>2</v>
      </c>
      <c r="AB17" s="1">
        <f>SUM(AB10:AB16)</f>
        <v>2</v>
      </c>
      <c r="AC17" s="1">
        <f>SUM(AC10:AC16)</f>
        <v>26</v>
      </c>
      <c r="AD17" s="1">
        <f>SUM(AD10:AD16)</f>
        <v>2</v>
      </c>
      <c r="AE17" s="1">
        <f>SUM(AE11:AE16)</f>
        <v>153</v>
      </c>
      <c r="AF17" s="1">
        <f>SUM(AF10:AF16)</f>
        <v>0</v>
      </c>
      <c r="AG17" s="1">
        <f>SUM(AG10:AG16)</f>
        <v>0</v>
      </c>
      <c r="AH17" s="1">
        <f>SUM(AH10:AH16)</f>
        <v>11</v>
      </c>
      <c r="AI17" s="1">
        <f>SUM(AI10:AI16)</f>
        <v>0</v>
      </c>
      <c r="AJ17" s="1">
        <f>SUM(AJ11:AJ16)</f>
        <v>164</v>
      </c>
      <c r="AK17" s="1">
        <f>SUM(AK10:AK16)</f>
        <v>0</v>
      </c>
      <c r="AL17" s="1">
        <f>SUM(AL10:AL16)</f>
        <v>0</v>
      </c>
      <c r="AM17" s="1">
        <f>SUM(AM10:AM16)</f>
        <v>0</v>
      </c>
      <c r="AN17" s="1">
        <f>SUM(AN10:AN16)</f>
        <v>0</v>
      </c>
      <c r="AO17" s="1">
        <f>SUM(AO11:AO16)</f>
        <v>164</v>
      </c>
      <c r="AP17" s="1">
        <f>SUM(AP10:AP16)</f>
        <v>0</v>
      </c>
      <c r="AQ17" s="1">
        <f>SUM(AQ10:AQ16)</f>
        <v>0</v>
      </c>
      <c r="AR17" s="1">
        <f>SUM(AR10:AR16)</f>
        <v>0</v>
      </c>
      <c r="AS17" s="1">
        <f>SUM(AS10:AS16)</f>
        <v>0</v>
      </c>
      <c r="AT17" s="1">
        <f>SUM(AT11:AT16)</f>
        <v>164</v>
      </c>
      <c r="AU17" s="1">
        <f>SUM(AU10:AU16)</f>
        <v>0</v>
      </c>
      <c r="AV17" s="1">
        <f>SUM(AV10:AV16)</f>
        <v>0</v>
      </c>
      <c r="AW17" s="1">
        <f>SUM(AW10:AW16)</f>
        <v>0</v>
      </c>
      <c r="AX17" s="1">
        <f>SUM(AX10:AX16)</f>
        <v>0</v>
      </c>
      <c r="AY17" s="1">
        <f>SUM(AY11:AY16)</f>
        <v>164</v>
      </c>
      <c r="AZ17" s="1">
        <f>SUM(AZ10:AZ16)</f>
        <v>0</v>
      </c>
      <c r="BA17" s="1">
        <f>SUM(BA10:BA16)</f>
        <v>0</v>
      </c>
      <c r="BB17" s="1">
        <f>SUM(BB10:BB16)</f>
        <v>0</v>
      </c>
      <c r="BC17" s="1">
        <f>SUM(BC10:BC16)</f>
        <v>0</v>
      </c>
      <c r="BD17" s="1">
        <f>SUM(BD11:BD16)</f>
        <v>164</v>
      </c>
      <c r="BE17" s="1">
        <f>SUM(BE10:BE16)</f>
        <v>0</v>
      </c>
      <c r="BF17" s="1">
        <f>SUM(BF10:BF16)</f>
        <v>0</v>
      </c>
      <c r="BG17" s="1">
        <f>SUM(BG10:BG16)</f>
        <v>0</v>
      </c>
      <c r="BH17" s="1">
        <f>SUM(BH10:BH16)</f>
        <v>0</v>
      </c>
      <c r="BI17" s="1">
        <f>SUM(BI11:BI16)</f>
        <v>164</v>
      </c>
      <c r="BJ17" s="1">
        <f>SUM(BJ10:BJ16)</f>
        <v>0</v>
      </c>
      <c r="BK17" s="1">
        <f>SUM(BK10:BK16)</f>
        <v>0</v>
      </c>
      <c r="BL17" s="1">
        <f>SUM(BL10:BL16)</f>
        <v>0</v>
      </c>
      <c r="BM17" s="1">
        <f>SUM(BM10:BM16)</f>
        <v>0</v>
      </c>
      <c r="BN17" s="1">
        <f>SUM(BN11:BN16)</f>
        <v>164</v>
      </c>
      <c r="BO17" s="1">
        <f>SUM(BO10:BO16)</f>
        <v>0</v>
      </c>
      <c r="BP17" s="1">
        <f>SUM(BP10:BP16)</f>
        <v>0</v>
      </c>
      <c r="BQ17" s="1">
        <f>SUM(BQ10:BQ16)</f>
        <v>0</v>
      </c>
      <c r="BR17" s="1">
        <f>SUM(BR10:BR16)</f>
        <v>0</v>
      </c>
      <c r="BS17" s="1">
        <f>SUM(BS11:BS16)</f>
        <v>164</v>
      </c>
    </row>
    <row r="18" spans="1:71" x14ac:dyDescent="0.25">
      <c r="A18" s="1"/>
      <c r="B18" s="1" t="s">
        <v>244</v>
      </c>
      <c r="C18" s="1">
        <f>COUNT(C12:C16)</f>
        <v>5</v>
      </c>
      <c r="D18" s="1"/>
      <c r="E18" s="1">
        <f>SUM(E11:E16)</f>
        <v>188</v>
      </c>
      <c r="F18" s="1">
        <f>SUM(F11:F16)</f>
        <v>193</v>
      </c>
      <c r="G18" s="2">
        <f>$BS17/F18</f>
        <v>0.84974093264248707</v>
      </c>
      <c r="H18" s="79">
        <f>SUM(H11:H16)</f>
        <v>112</v>
      </c>
      <c r="I18" s="79">
        <f>SUM(I11:I16)</f>
        <v>115</v>
      </c>
      <c r="J18" s="79">
        <f>SUM(J11:J16)</f>
        <v>3</v>
      </c>
      <c r="K18" s="1"/>
      <c r="L18" s="1"/>
      <c r="M18" s="1"/>
      <c r="N18" s="1"/>
      <c r="O18" s="1"/>
      <c r="P18" s="2">
        <f>P17/F18</f>
        <v>0.5803108808290155</v>
      </c>
      <c r="Q18" s="1"/>
      <c r="R18" s="1">
        <f>M17+R17</f>
        <v>5</v>
      </c>
      <c r="S18" s="1">
        <f>N17+S17</f>
        <v>0</v>
      </c>
      <c r="T18" s="1">
        <f>O17+T17</f>
        <v>1</v>
      </c>
      <c r="U18" s="2">
        <f>U17/F18</f>
        <v>0.61658031088082899</v>
      </c>
      <c r="V18" s="1"/>
      <c r="W18" s="1">
        <f>R18+W17</f>
        <v>5</v>
      </c>
      <c r="X18" s="1">
        <f>S18+X17</f>
        <v>2</v>
      </c>
      <c r="Y18" s="1">
        <f>T18+Y17</f>
        <v>1</v>
      </c>
      <c r="Z18" s="2">
        <f>Z17/F18</f>
        <v>0.62694300518134716</v>
      </c>
      <c r="AA18" s="1"/>
      <c r="AB18" s="1">
        <f>W18+AB17</f>
        <v>7</v>
      </c>
      <c r="AC18" s="1">
        <f>X18+AC17</f>
        <v>28</v>
      </c>
      <c r="AD18" s="1">
        <f>Y18+AD17</f>
        <v>3</v>
      </c>
      <c r="AE18" s="2">
        <f>AE17/F18</f>
        <v>0.79274611398963735</v>
      </c>
      <c r="AF18" s="1"/>
      <c r="AG18" s="1">
        <f>AB18+AG17</f>
        <v>7</v>
      </c>
      <c r="AH18" s="1">
        <f>AC18+AH17</f>
        <v>39</v>
      </c>
      <c r="AI18" s="1">
        <f>AD18+AI17</f>
        <v>3</v>
      </c>
      <c r="AJ18" s="2">
        <f>AJ17/F18</f>
        <v>0.84974093264248707</v>
      </c>
      <c r="AK18" s="1"/>
      <c r="AL18" s="1">
        <f>AG18+AL17</f>
        <v>7</v>
      </c>
      <c r="AM18" s="1">
        <f>AH18+AM17</f>
        <v>39</v>
      </c>
      <c r="AN18" s="1">
        <f>AI18+AN17</f>
        <v>3</v>
      </c>
      <c r="AO18" s="2">
        <f>AO17/F18</f>
        <v>0.84974093264248707</v>
      </c>
      <c r="AP18" s="1"/>
      <c r="AQ18" s="1">
        <f>AL18+AQ17</f>
        <v>7</v>
      </c>
      <c r="AR18" s="1">
        <f>AM18+AR17</f>
        <v>39</v>
      </c>
      <c r="AS18" s="1">
        <f>AN18+AS17</f>
        <v>3</v>
      </c>
      <c r="AT18" s="2">
        <f>AT17/F18</f>
        <v>0.84974093264248707</v>
      </c>
      <c r="AU18" s="1"/>
      <c r="AV18" s="1">
        <f>AQ18+AV17</f>
        <v>7</v>
      </c>
      <c r="AW18" s="1">
        <f>AR18+AW17</f>
        <v>39</v>
      </c>
      <c r="AX18" s="1">
        <f>AS18+AX17</f>
        <v>3</v>
      </c>
      <c r="AY18" s="2">
        <f>AY17/F18</f>
        <v>0.84974093264248707</v>
      </c>
      <c r="AZ18" s="1"/>
      <c r="BA18" s="1">
        <f>AV18+BA17</f>
        <v>7</v>
      </c>
      <c r="BB18" s="1">
        <f>AW18+BB17</f>
        <v>39</v>
      </c>
      <c r="BC18" s="1">
        <f>AX18+BC17</f>
        <v>3</v>
      </c>
      <c r="BD18" s="2">
        <f>BD17/F18</f>
        <v>0.84974093264248707</v>
      </c>
      <c r="BE18" s="1"/>
      <c r="BF18" s="1">
        <f>BA18+BF17</f>
        <v>7</v>
      </c>
      <c r="BG18" s="1">
        <f>BB18+BG17</f>
        <v>39</v>
      </c>
      <c r="BH18" s="1">
        <f>BC18+BH17</f>
        <v>3</v>
      </c>
      <c r="BI18" s="2">
        <f>BI17/F18</f>
        <v>0.84974093264248707</v>
      </c>
      <c r="BJ18" s="1"/>
      <c r="BK18" s="1">
        <f>BF18+BK17</f>
        <v>7</v>
      </c>
      <c r="BL18" s="1">
        <f>BG18+BL17</f>
        <v>39</v>
      </c>
      <c r="BM18" s="1">
        <f>BH18+BM17</f>
        <v>3</v>
      </c>
      <c r="BN18" s="2">
        <f>BN17/F18</f>
        <v>0.84974093264248707</v>
      </c>
      <c r="BO18" s="1"/>
      <c r="BP18" s="1">
        <f>BK18+BP17</f>
        <v>7</v>
      </c>
      <c r="BQ18" s="1">
        <f>BL18+BQ17</f>
        <v>39</v>
      </c>
      <c r="BR18" s="1">
        <f>BM18+BR17</f>
        <v>3</v>
      </c>
      <c r="BS18" s="2">
        <f>BS17/F18</f>
        <v>0.84974093264248707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2018-10-24T14:34:34Z</cp:lastPrinted>
  <dcterms:created xsi:type="dcterms:W3CDTF">2011-08-17T20:38:33Z</dcterms:created>
  <dcterms:modified xsi:type="dcterms:W3CDTF">2021-01-29T22:52:25Z</dcterms:modified>
</cp:coreProperties>
</file>